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F:\Radna površina\"/>
    </mc:Choice>
  </mc:AlternateContent>
  <xr:revisionPtr revIDLastSave="0" documentId="13_ncr:1_{CE6B80DD-4AA3-47B8-BDD2-4A34E62E432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5" i="9"/>
  <c r="E344"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8" i="3"/>
  <c r="C1621" i="1"/>
  <c r="G342" i="9"/>
  <c r="E342" i="9" s="1"/>
  <c r="F141" i="6"/>
  <c r="H30" i="3"/>
  <c r="C1537" i="1"/>
  <c r="G347" i="9"/>
  <c r="E347"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7" i="1"/>
  <c r="G1537" i="1"/>
  <c r="H9" i="3"/>
  <c r="B342" i="9"/>
  <c r="E341"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8" i="3" l="1"/>
  <c r="D643" i="1"/>
  <c r="D649" i="4"/>
  <c r="F645" i="4"/>
  <c r="C639" i="1"/>
  <c r="H638" i="1"/>
  <c r="G638" i="1"/>
  <c r="D650" i="4"/>
  <c r="F646" i="4"/>
  <c r="C640" i="1"/>
  <c r="H420" i="1"/>
  <c r="G420" i="1"/>
  <c r="I19" i="3"/>
  <c r="D644" i="1"/>
  <c r="H640" i="1" l="1"/>
  <c r="G640" i="1"/>
  <c r="F650" i="4"/>
  <c r="H19" i="3"/>
  <c r="C644" i="1"/>
  <c r="G297" i="9"/>
  <c r="E297" i="9" s="1"/>
  <c r="B297" i="9" s="1"/>
  <c r="H639" i="1"/>
  <c r="G639" i="1"/>
  <c r="F649" i="4"/>
  <c r="H18"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2" i="3" s="1"/>
  <c r="B293" i="9"/>
  <c r="F23" i="9"/>
  <c r="F3" i="9" s="1"/>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<sst xmlns="http://schemas.openxmlformats.org/spreadsheetml/2006/main" count="4719" uniqueCount="3651">
  <si>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</si>
  <si>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</si>
  <si>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</si>
  <si>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</si>
  <si>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</si>
  <si>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</si>
  <si>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</si>
  <si>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</si>
  <si>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</si>
  <si>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</si>
  <si>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</si>
  <si>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</si>
  <si>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</si>
  <si>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</si>
  <si>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</si>
  <si>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</si>
  <si>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</si>
  <si>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</si>
  <si>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</si>
  <si>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</si>
  <si>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</si>
  <si>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</si>
  <si>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</si>
  <si>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</si>
  <si>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</si>
  <si>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</si>
  <si>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</si>
  <si>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</si>
  <si>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</si>
  <si>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</si>
  <si>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</si>
  <si>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ČAGLIN</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</si>
  <si>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</si>
  <si>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</si>
  <si>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</si>
  <si>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</si>
  <si>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</si>
  <si>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</si>
  <si>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</si>
  <si>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</si>
  <si>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</si>
  <si>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</si>
  <si>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</si>
  <si>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</si>
  <si>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</si>
  <si>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</si>
  <si>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</si>
  <si>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</si>
  <si>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</si>
  <si>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</si>
  <si>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</si>
  <si>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</si>
  <si>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</si>
  <si>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</si>
  <si>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</si>
  <si>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</si>
  <si>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32504 - OPĆINA ČAGLIN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</si>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</sst>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666296.79</v>
      </c>
      <c r="D2" s="6">
        <f>'PR-RAS'!E6</f>
        <v>593775.23</v>
      </c>
      <c r="E2" s="6">
        <v>0</v>
      </c>
      <c r="F2" s="6">
        <v>0</v>
      </c>
      <c r="G2" s="7">
        <f t="shared" ref="G2:G274" si="0">(B2/1000)*(C2*1+D2*2)</f>
        <v>1853.84725</v>
      </c>
      <c r="H2" s="7">
        <f t="shared" ref="H2:H27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229185.12</v>
      </c>
      <c r="D3" s="1">
        <f>'PR-RAS'!E7</f>
        <v>135087.38999999998</v>
      </c>
      <c r="E3" s="1">
        <v>0</v>
      </c>
      <c r="F3" s="1">
        <v>0</v>
      </c>
      <c r="G3" s="2">
        <f t="shared" si="0"/>
        <v>998.71979999999996</v>
      </c>
      <c r="H3" s="2">
        <f t="shared" si="1"/>
        <v>0.5099999999802094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114590.61</v>
      </c>
      <c r="D4" s="1">
        <f>'PR-RAS'!E8</f>
        <v>121983.01</v>
      </c>
      <c r="E4" s="1">
        <v>0</v>
      </c>
      <c r="F4" s="1">
        <v>0</v>
      </c>
      <c r="G4" s="2">
        <f t="shared" si="0"/>
        <v>1075.6698900000001</v>
      </c>
      <c r="H4" s="2">
        <f t="shared" si="1"/>
        <v>0.39999999999417923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114590.61</v>
      </c>
      <c r="D5" s="1">
        <f>'PR-RAS'!E9</f>
        <v>121983.01</v>
      </c>
      <c r="E5" s="1">
        <v>0</v>
      </c>
      <c r="F5" s="1">
        <v>0</v>
      </c>
      <c r="G5" s="2">
        <f t="shared" si="0"/>
        <v>1434.2265199999999</v>
      </c>
      <c r="H5" s="2">
        <f t="shared" si="1"/>
        <v>0.39999999999417923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112989.89</v>
      </c>
      <c r="D19" s="1">
        <f>'PR-RAS'!E23</f>
        <v>11322.69</v>
      </c>
      <c r="E19" s="1">
        <v>0</v>
      </c>
      <c r="F19" s="1">
        <v>0</v>
      </c>
      <c r="G19" s="2">
        <f t="shared" si="0"/>
        <v>2441.4348599999998</v>
      </c>
      <c r="H19" s="2">
        <f t="shared" si="1"/>
        <v>0.42000000000007276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53.2</v>
      </c>
      <c r="D20" s="1">
        <f>'PR-RAS'!E24</f>
        <v>0</v>
      </c>
      <c r="E20" s="1">
        <v>0</v>
      </c>
      <c r="F20" s="1">
        <v>0</v>
      </c>
      <c r="G20" s="2">
        <f t="shared" si="0"/>
        <v>1.0107999999999999</v>
      </c>
      <c r="H20" s="2">
        <f t="shared" si="1"/>
        <v>0.20000000000000284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112936.69</v>
      </c>
      <c r="D23" s="1">
        <f>'PR-RAS'!E27</f>
        <v>11322.69</v>
      </c>
      <c r="E23" s="1">
        <v>0</v>
      </c>
      <c r="F23" s="1">
        <v>0</v>
      </c>
      <c r="G23" s="2">
        <f t="shared" si="0"/>
        <v>2982.8055399999998</v>
      </c>
      <c r="H23" s="2">
        <f t="shared" si="1"/>
        <v>0.61999999999716238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1604.62</v>
      </c>
      <c r="D25" s="1">
        <f>'PR-RAS'!E29</f>
        <v>1781.69</v>
      </c>
      <c r="E25" s="1">
        <v>0</v>
      </c>
      <c r="F25" s="1">
        <v>0</v>
      </c>
      <c r="G25" s="2">
        <f t="shared" si="0"/>
        <v>124.032</v>
      </c>
      <c r="H25" s="2">
        <f t="shared" si="1"/>
        <v>0.69000000000005457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1604.62</v>
      </c>
      <c r="D27" s="1">
        <f>'PR-RAS'!E31</f>
        <v>1781.69</v>
      </c>
      <c r="E27" s="1">
        <v>0</v>
      </c>
      <c r="F27" s="1">
        <v>0</v>
      </c>
      <c r="G27" s="2">
        <f t="shared" si="0"/>
        <v>134.36799999999999</v>
      </c>
      <c r="H27" s="2">
        <f t="shared" si="1"/>
        <v>0.69000000000005457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345281.22</v>
      </c>
      <c r="D45" s="1">
        <f>'PR-RAS'!E49</f>
        <v>342754.38</v>
      </c>
      <c r="E45" s="1">
        <v>0</v>
      </c>
      <c r="F45" s="1">
        <v>0</v>
      </c>
      <c r="G45" s="2">
        <f t="shared" si="0"/>
        <v>45354.759119999995</v>
      </c>
      <c r="H45" s="2">
        <f t="shared" si="1"/>
        <v>0.59999999997671694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339169.62</v>
      </c>
      <c r="D54" s="1">
        <f>'PR-RAS'!E58</f>
        <v>328636.38</v>
      </c>
      <c r="E54" s="1">
        <v>0</v>
      </c>
      <c r="F54" s="1">
        <v>0</v>
      </c>
      <c r="G54" s="2">
        <f t="shared" si="0"/>
        <v>52811.44614</v>
      </c>
      <c r="H54" s="2">
        <f t="shared" si="1"/>
        <v>0.76000000000931323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294169.62</v>
      </c>
      <c r="D55" s="1">
        <f>'PR-RAS'!E59</f>
        <v>323048.88</v>
      </c>
      <c r="E55" s="1">
        <v>0</v>
      </c>
      <c r="F55" s="1">
        <v>0</v>
      </c>
      <c r="G55" s="2">
        <f t="shared" si="0"/>
        <v>50774.438519999996</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45000</v>
      </c>
      <c r="D56" s="1">
        <f>'PR-RAS'!E60</f>
        <v>5587.5</v>
      </c>
      <c r="E56" s="1">
        <v>0</v>
      </c>
      <c r="F56" s="1">
        <v>0</v>
      </c>
      <c r="G56" s="2">
        <f t="shared" si="0"/>
        <v>3089.625</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6111.6</v>
      </c>
      <c r="D57" s="1">
        <f>'PR-RAS'!E61</f>
        <v>14118</v>
      </c>
      <c r="E57" s="1">
        <v>0</v>
      </c>
      <c r="F57" s="1">
        <v>0</v>
      </c>
      <c r="G57" s="2">
        <f t="shared" si="0"/>
        <v>1923.4656</v>
      </c>
      <c r="H57" s="2">
        <f t="shared" si="1"/>
        <v>0.3999999999996362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6111.6</v>
      </c>
      <c r="D58" s="1">
        <f>'PR-RAS'!E62</f>
        <v>14118</v>
      </c>
      <c r="E58" s="1">
        <v>0</v>
      </c>
      <c r="F58" s="1">
        <v>0</v>
      </c>
      <c r="G58" s="2">
        <f t="shared" si="0"/>
        <v>1957.8132000000001</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24018.639999999999</v>
      </c>
      <c r="D78" s="1">
        <f>'PR-RAS'!E82</f>
        <v>22900.870000000003</v>
      </c>
      <c r="E78" s="1">
        <v>0</v>
      </c>
      <c r="F78" s="1">
        <v>0</v>
      </c>
      <c r="G78" s="2">
        <f t="shared" si="0"/>
        <v>5376.1692600000006</v>
      </c>
      <c r="H78" s="2">
        <f t="shared" si="1"/>
        <v>0.48999999999796273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131.35</v>
      </c>
      <c r="D79" s="1">
        <f>'PR-RAS'!E83</f>
        <v>94.49</v>
      </c>
      <c r="E79" s="1">
        <v>0</v>
      </c>
      <c r="F79" s="1">
        <v>0</v>
      </c>
      <c r="G79" s="2">
        <f t="shared" si="0"/>
        <v>24.98574</v>
      </c>
      <c r="H79" s="2">
        <f t="shared" si="1"/>
        <v>0.8399999999999892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131.35</v>
      </c>
      <c r="D81" s="1">
        <f>'PR-RAS'!E85</f>
        <v>94.49</v>
      </c>
      <c r="E81" s="1">
        <v>0</v>
      </c>
      <c r="F81" s="1">
        <v>0</v>
      </c>
      <c r="G81" s="2">
        <f t="shared" si="0"/>
        <v>25.6264</v>
      </c>
      <c r="H81" s="2">
        <f t="shared" si="1"/>
        <v>0.8399999999999892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23887.29</v>
      </c>
      <c r="D87" s="1">
        <f>'PR-RAS'!E91</f>
        <v>22806.38</v>
      </c>
      <c r="E87" s="1">
        <v>0</v>
      </c>
      <c r="F87" s="1">
        <v>0</v>
      </c>
      <c r="G87" s="2">
        <f t="shared" si="0"/>
        <v>5977.0042999999996</v>
      </c>
      <c r="H87" s="2">
        <f t="shared" si="1"/>
        <v>0.67000000000189175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13163.4</v>
      </c>
      <c r="D89" s="1">
        <f>'PR-RAS'!E93</f>
        <v>11773.86</v>
      </c>
      <c r="E89" s="1">
        <v>0</v>
      </c>
      <c r="F89" s="1">
        <v>0</v>
      </c>
      <c r="G89" s="2">
        <f t="shared" si="0"/>
        <v>3230.5785599999999</v>
      </c>
      <c r="H89" s="2">
        <f t="shared" si="1"/>
        <v>0.53999999999905413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10723.89</v>
      </c>
      <c r="D90" s="1">
        <f>'PR-RAS'!E94</f>
        <v>10723.89</v>
      </c>
      <c r="E90" s="1">
        <v>0</v>
      </c>
      <c r="F90" s="1">
        <v>0</v>
      </c>
      <c r="G90" s="2">
        <f t="shared" si="0"/>
        <v>2863.2786299999998</v>
      </c>
      <c r="H90" s="2">
        <f t="shared" si="1"/>
        <v>0.22000000000116415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308.63</v>
      </c>
      <c r="E93" s="1">
        <v>0</v>
      </c>
      <c r="F93" s="1">
        <v>0</v>
      </c>
      <c r="G93" s="2">
        <f t="shared" si="0"/>
        <v>56.78792</v>
      </c>
      <c r="H93" s="2">
        <f t="shared" si="1"/>
        <v>0.37000000000000455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66387.900000000009</v>
      </c>
      <c r="D102" s="1">
        <f>'PR-RAS'!E106</f>
        <v>91393.39</v>
      </c>
      <c r="E102" s="1">
        <v>0</v>
      </c>
      <c r="F102" s="1">
        <v>0</v>
      </c>
      <c r="G102" s="2">
        <f t="shared" si="0"/>
        <v>25166.642680000001</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58990.090000000004</v>
      </c>
      <c r="D108" s="1">
        <f>'PR-RAS'!E112</f>
        <v>80234.58</v>
      </c>
      <c r="E108" s="1">
        <v>0</v>
      </c>
      <c r="F108" s="1">
        <v>0</v>
      </c>
      <c r="G108" s="2">
        <f t="shared" si="0"/>
        <v>23482.139749999998</v>
      </c>
      <c r="H108" s="2">
        <f t="shared" si="1"/>
        <v>0.51000000000203727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80.31</v>
      </c>
      <c r="D110" s="1">
        <f>'PR-RAS'!E114</f>
        <v>0</v>
      </c>
      <c r="E110" s="1">
        <v>0</v>
      </c>
      <c r="F110" s="1">
        <v>0</v>
      </c>
      <c r="G110" s="2">
        <f t="shared" si="0"/>
        <v>8.7537900000000004</v>
      </c>
      <c r="H110" s="2">
        <f t="shared" si="1"/>
        <v>0.31000000000000227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58779.8</v>
      </c>
      <c r="D111" s="1">
        <f>'PR-RAS'!E115</f>
        <v>75958.58</v>
      </c>
      <c r="E111" s="1">
        <v>0</v>
      </c>
      <c r="F111" s="1">
        <v>0</v>
      </c>
      <c r="G111" s="2">
        <f t="shared" si="0"/>
        <v>23176.665600000004</v>
      </c>
      <c r="H111" s="2">
        <f t="shared" si="1"/>
        <v>0.61999999999534339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129.97999999999999</v>
      </c>
      <c r="D113" s="1">
        <f>'PR-RAS'!E117</f>
        <v>4276</v>
      </c>
      <c r="E113" s="1">
        <v>0</v>
      </c>
      <c r="F113" s="1">
        <v>0</v>
      </c>
      <c r="G113" s="2">
        <f t="shared" si="0"/>
        <v>972.38175999999999</v>
      </c>
      <c r="H113" s="2">
        <f t="shared" si="1"/>
        <v>2.0000000000010232E-2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7397.81</v>
      </c>
      <c r="D116" s="1">
        <f>'PR-RAS'!E120</f>
        <v>11158.81</v>
      </c>
      <c r="E116" s="1">
        <v>0</v>
      </c>
      <c r="F116" s="1">
        <v>0</v>
      </c>
      <c r="G116" s="2">
        <f t="shared" si="0"/>
        <v>3417.2744500000003</v>
      </c>
      <c r="H116" s="2">
        <f t="shared" si="1"/>
        <v>0.38000000000010914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159.35</v>
      </c>
      <c r="D117" s="1">
        <f>'PR-RAS'!E121</f>
        <v>251.82</v>
      </c>
      <c r="E117" s="1">
        <v>0</v>
      </c>
      <c r="F117" s="1">
        <v>0</v>
      </c>
      <c r="G117" s="2">
        <f t="shared" si="0"/>
        <v>76.906840000000003</v>
      </c>
      <c r="H117" s="2">
        <f t="shared" si="1"/>
        <v>0.53000000000000114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7238.46</v>
      </c>
      <c r="D118" s="1">
        <f>'PR-RAS'!E122</f>
        <v>10906.99</v>
      </c>
      <c r="E118" s="1">
        <v>0</v>
      </c>
      <c r="F118" s="1">
        <v>0</v>
      </c>
      <c r="G118" s="2">
        <f t="shared" si="0"/>
        <v>3399.1354799999999</v>
      </c>
      <c r="H118" s="2">
        <f t="shared" si="1"/>
        <v>0.47000000000025466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1423.91</v>
      </c>
      <c r="D121" s="1">
        <f>'PR-RAS'!E125</f>
        <v>1639.2</v>
      </c>
      <c r="E121" s="1">
        <v>0</v>
      </c>
      <c r="F121" s="1">
        <v>0</v>
      </c>
      <c r="G121" s="2">
        <f t="shared" si="0"/>
        <v>564.27719999999999</v>
      </c>
      <c r="H121" s="2">
        <f t="shared" si="1"/>
        <v>0.28999999999996362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1423.91</v>
      </c>
      <c r="D122" s="1">
        <f>'PR-RAS'!E126</f>
        <v>1639.2</v>
      </c>
      <c r="E122" s="1">
        <v>0</v>
      </c>
      <c r="F122" s="1">
        <v>0</v>
      </c>
      <c r="G122" s="2">
        <f t="shared" si="0"/>
        <v>568.97951</v>
      </c>
      <c r="H122" s="2">
        <f t="shared" si="1"/>
        <v>0.28999999999996362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1423.91</v>
      </c>
      <c r="D124" s="1">
        <f>'PR-RAS'!E128</f>
        <v>1639.2</v>
      </c>
      <c r="E124" s="1">
        <v>0</v>
      </c>
      <c r="F124" s="1">
        <v>0</v>
      </c>
      <c r="G124" s="2">
        <f t="shared" si="0"/>
        <v>578.38413000000003</v>
      </c>
      <c r="H124" s="2">
        <f t="shared" si="1"/>
        <v>0.28999999999996362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467856.36000000004</v>
      </c>
      <c r="D148" s="1">
        <f>'PR-RAS'!E152</f>
        <v>566228.83000000007</v>
      </c>
      <c r="E148" s="1">
        <v>0</v>
      </c>
      <c r="F148" s="1">
        <v>0</v>
      </c>
      <c r="G148" s="2">
        <f t="shared" si="0"/>
        <v>235246.16094000003</v>
      </c>
      <c r="H148" s="2">
        <f t="shared" si="1"/>
        <v>0.52999999996973202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48238.59</v>
      </c>
      <c r="D149" s="1">
        <f>'PR-RAS'!E153</f>
        <v>75532.450000000012</v>
      </c>
      <c r="E149" s="1">
        <v>0</v>
      </c>
      <c r="F149" s="1">
        <v>0</v>
      </c>
      <c r="G149" s="2">
        <f t="shared" si="0"/>
        <v>29496.916520000002</v>
      </c>
      <c r="H149" s="2">
        <f t="shared" si="1"/>
        <v>0.86000000001513399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35400.589999999997</v>
      </c>
      <c r="D150" s="1">
        <f>'PR-RAS'!E154</f>
        <v>60542.85</v>
      </c>
      <c r="E150" s="1">
        <v>0</v>
      </c>
      <c r="F150" s="1">
        <v>0</v>
      </c>
      <c r="G150" s="2">
        <f t="shared" si="0"/>
        <v>23316.457209999997</v>
      </c>
      <c r="H150" s="2">
        <f t="shared" si="1"/>
        <v>0.56000000000494765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35400.589999999997</v>
      </c>
      <c r="D151" s="1">
        <f>'PR-RAS'!E155</f>
        <v>60542.85</v>
      </c>
      <c r="E151" s="1">
        <v>0</v>
      </c>
      <c r="F151" s="1">
        <v>0</v>
      </c>
      <c r="G151" s="2">
        <f t="shared" si="0"/>
        <v>23472.943499999998</v>
      </c>
      <c r="H151" s="2">
        <f t="shared" si="1"/>
        <v>0.56000000000494765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6906.32</v>
      </c>
      <c r="D155" s="1">
        <f>'PR-RAS'!E159</f>
        <v>5000</v>
      </c>
      <c r="E155" s="1">
        <v>0</v>
      </c>
      <c r="F155" s="1">
        <v>0</v>
      </c>
      <c r="G155" s="2">
        <f t="shared" si="0"/>
        <v>2603.5732800000001</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5931.68</v>
      </c>
      <c r="D156" s="1">
        <f>'PR-RAS'!E160</f>
        <v>9989.6</v>
      </c>
      <c r="E156" s="1">
        <v>0</v>
      </c>
      <c r="F156" s="1">
        <v>0</v>
      </c>
      <c r="G156" s="2">
        <f t="shared" si="0"/>
        <v>4016.1864</v>
      </c>
      <c r="H156" s="2">
        <f t="shared" si="1"/>
        <v>0.71999999999934516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5931.68</v>
      </c>
      <c r="D158" s="1">
        <f>'PR-RAS'!E162</f>
        <v>9989.6</v>
      </c>
      <c r="E158" s="1">
        <v>0</v>
      </c>
      <c r="F158" s="1">
        <v>0</v>
      </c>
      <c r="G158" s="2">
        <f t="shared" si="0"/>
        <v>4068.0081600000003</v>
      </c>
      <c r="H158" s="2">
        <f t="shared" si="1"/>
        <v>0.71999999999934516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223686.90999999997</v>
      </c>
      <c r="D160" s="1">
        <f>'PR-RAS'!E164</f>
        <v>323922.99</v>
      </c>
      <c r="E160" s="1">
        <v>0</v>
      </c>
      <c r="F160" s="1">
        <v>0</v>
      </c>
      <c r="G160" s="2">
        <f t="shared" si="0"/>
        <v>138573.72950999998</v>
      </c>
      <c r="H160" s="2">
        <f t="shared" si="1"/>
        <v>0.1000000000349246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1460.23</v>
      </c>
      <c r="D161" s="1">
        <f>'PR-RAS'!E165</f>
        <v>1607.81</v>
      </c>
      <c r="E161" s="1">
        <v>0</v>
      </c>
      <c r="F161" s="1">
        <v>0</v>
      </c>
      <c r="G161" s="2">
        <f t="shared" si="0"/>
        <v>748.13600000000008</v>
      </c>
      <c r="H161" s="2">
        <f t="shared" si="1"/>
        <v>0.42000000000007276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186.6</v>
      </c>
      <c r="D162" s="1">
        <f>'PR-RAS'!E166</f>
        <v>0</v>
      </c>
      <c r="E162" s="1">
        <v>0</v>
      </c>
      <c r="F162" s="1">
        <v>0</v>
      </c>
      <c r="G162" s="2">
        <f t="shared" si="0"/>
        <v>30.0426</v>
      </c>
      <c r="H162" s="2">
        <f t="shared" si="1"/>
        <v>0.40000000000000568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956.13</v>
      </c>
      <c r="D163" s="1">
        <f>'PR-RAS'!E167</f>
        <v>1096.56</v>
      </c>
      <c r="E163" s="1">
        <v>0</v>
      </c>
      <c r="F163" s="1">
        <v>0</v>
      </c>
      <c r="G163" s="2">
        <f t="shared" si="0"/>
        <v>510.17850000000004</v>
      </c>
      <c r="H163" s="2">
        <f t="shared" si="1"/>
        <v>0.57000000000005002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317.5</v>
      </c>
      <c r="D164" s="1">
        <f>'PR-RAS'!E168</f>
        <v>511.25</v>
      </c>
      <c r="E164" s="1">
        <v>0</v>
      </c>
      <c r="F164" s="1">
        <v>0</v>
      </c>
      <c r="G164" s="2">
        <f t="shared" si="0"/>
        <v>218.42000000000002</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26765.91</v>
      </c>
      <c r="D166" s="1">
        <f>'PR-RAS'!E170</f>
        <v>41170.51</v>
      </c>
      <c r="E166" s="1">
        <v>0</v>
      </c>
      <c r="F166" s="1">
        <v>0</v>
      </c>
      <c r="G166" s="2">
        <f t="shared" si="0"/>
        <v>18002.643450000003</v>
      </c>
      <c r="H166" s="2">
        <f t="shared" si="1"/>
        <v>0.57999999999810825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3196.41</v>
      </c>
      <c r="D167" s="1">
        <f>'PR-RAS'!E171</f>
        <v>2547.1799999999998</v>
      </c>
      <c r="E167" s="1">
        <v>0</v>
      </c>
      <c r="F167" s="1">
        <v>0</v>
      </c>
      <c r="G167" s="2">
        <f t="shared" si="0"/>
        <v>1376.2678200000003</v>
      </c>
      <c r="H167" s="2">
        <f t="shared" si="1"/>
        <v>0.58999999999969077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9902.2900000000009</v>
      </c>
      <c r="D169" s="1">
        <f>'PR-RAS'!E173</f>
        <v>11070.87</v>
      </c>
      <c r="E169" s="1">
        <v>0</v>
      </c>
      <c r="F169" s="1">
        <v>0</v>
      </c>
      <c r="G169" s="2">
        <f t="shared" si="0"/>
        <v>5383.3970400000007</v>
      </c>
      <c r="H169" s="2">
        <f t="shared" si="1"/>
        <v>0.42000000000007276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13577.21</v>
      </c>
      <c r="D170" s="1">
        <f>'PR-RAS'!E174</f>
        <v>27552.46</v>
      </c>
      <c r="E170" s="1">
        <v>0</v>
      </c>
      <c r="F170" s="1">
        <v>0</v>
      </c>
      <c r="G170" s="2">
        <f t="shared" si="0"/>
        <v>11607.279970000001</v>
      </c>
      <c r="H170" s="2">
        <f t="shared" si="1"/>
        <v>0.66999999999825377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90</v>
      </c>
      <c r="D171" s="1">
        <f>'PR-RAS'!E175</f>
        <v>0</v>
      </c>
      <c r="E171" s="1">
        <v>0</v>
      </c>
      <c r="F171" s="1">
        <v>0</v>
      </c>
      <c r="G171" s="2">
        <f t="shared" si="0"/>
        <v>15.3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171089.85</v>
      </c>
      <c r="D174" s="1">
        <f>'PR-RAS'!E178</f>
        <v>220521.09</v>
      </c>
      <c r="E174" s="1">
        <v>0</v>
      </c>
      <c r="F174" s="1">
        <v>0</v>
      </c>
      <c r="G174" s="2">
        <f t="shared" si="0"/>
        <v>105898.84118999999</v>
      </c>
      <c r="H174" s="2">
        <f t="shared" si="1"/>
        <v>0.23999999999068677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1845.35</v>
      </c>
      <c r="D175" s="1">
        <f>'PR-RAS'!E179</f>
        <v>3891.54</v>
      </c>
      <c r="E175" s="1">
        <v>0</v>
      </c>
      <c r="F175" s="1">
        <v>0</v>
      </c>
      <c r="G175" s="2">
        <f t="shared" si="0"/>
        <v>1675.34682</v>
      </c>
      <c r="H175" s="2">
        <f t="shared" si="1"/>
        <v>0.80999999999994543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53829.38</v>
      </c>
      <c r="D176" s="1">
        <f>'PR-RAS'!E180</f>
        <v>63153.48</v>
      </c>
      <c r="E176" s="1">
        <v>0</v>
      </c>
      <c r="F176" s="1">
        <v>0</v>
      </c>
      <c r="G176" s="2">
        <f t="shared" si="0"/>
        <v>31523.859499999999</v>
      </c>
      <c r="H176" s="2">
        <f t="shared" si="1"/>
        <v>0.86000000000058208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4475.1099999999997</v>
      </c>
      <c r="D177" s="1">
        <f>'PR-RAS'!E181</f>
        <v>5828.75</v>
      </c>
      <c r="E177" s="1">
        <v>0</v>
      </c>
      <c r="F177" s="1">
        <v>0</v>
      </c>
      <c r="G177" s="2">
        <f t="shared" si="0"/>
        <v>2839.3393599999999</v>
      </c>
      <c r="H177" s="2">
        <f t="shared" si="1"/>
        <v>0.35999999999967258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63327.53</v>
      </c>
      <c r="D178" s="1">
        <f>'PR-RAS'!E182</f>
        <v>60586.6</v>
      </c>
      <c r="E178" s="1">
        <v>0</v>
      </c>
      <c r="F178" s="1">
        <v>0</v>
      </c>
      <c r="G178" s="2">
        <f t="shared" si="0"/>
        <v>32656.629209999996</v>
      </c>
      <c r="H178" s="2">
        <f t="shared" si="1"/>
        <v>0.87000000000261934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116.13</v>
      </c>
      <c r="D179" s="1">
        <f>'PR-RAS'!E183</f>
        <v>0</v>
      </c>
      <c r="E179" s="1">
        <v>0</v>
      </c>
      <c r="F179" s="1">
        <v>0</v>
      </c>
      <c r="G179" s="2">
        <f t="shared" si="0"/>
        <v>20.671139999999998</v>
      </c>
      <c r="H179" s="2">
        <f t="shared" si="1"/>
        <v>0.12999999999999545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3192.64</v>
      </c>
      <c r="D180" s="1">
        <f>'PR-RAS'!E184</f>
        <v>0</v>
      </c>
      <c r="E180" s="1">
        <v>0</v>
      </c>
      <c r="F180" s="1">
        <v>0</v>
      </c>
      <c r="G180" s="2">
        <f t="shared" si="0"/>
        <v>571.48255999999992</v>
      </c>
      <c r="H180" s="2">
        <f t="shared" si="1"/>
        <v>0.36000000000012733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34982.160000000003</v>
      </c>
      <c r="D181" s="1">
        <f>'PR-RAS'!E185</f>
        <v>79356.55</v>
      </c>
      <c r="E181" s="1">
        <v>0</v>
      </c>
      <c r="F181" s="1">
        <v>0</v>
      </c>
      <c r="G181" s="2">
        <f t="shared" si="0"/>
        <v>34865.146800000002</v>
      </c>
      <c r="H181" s="2">
        <f t="shared" si="1"/>
        <v>0.61000000000058208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7624.14</v>
      </c>
      <c r="D182" s="1">
        <f>'PR-RAS'!E186</f>
        <v>6062.5</v>
      </c>
      <c r="E182" s="1">
        <v>0</v>
      </c>
      <c r="F182" s="1">
        <v>0</v>
      </c>
      <c r="G182" s="2">
        <f t="shared" si="0"/>
        <v>3574.5943399999996</v>
      </c>
      <c r="H182" s="2">
        <f t="shared" si="1"/>
        <v>0.64000000000032742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1697.41</v>
      </c>
      <c r="D183" s="1">
        <f>'PR-RAS'!E187</f>
        <v>1641.67</v>
      </c>
      <c r="E183" s="1">
        <v>0</v>
      </c>
      <c r="F183" s="1">
        <v>0</v>
      </c>
      <c r="G183" s="2">
        <f t="shared" si="0"/>
        <v>906.49649999999997</v>
      </c>
      <c r="H183" s="2">
        <f t="shared" si="1"/>
        <v>0.74000000000000909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24370.92</v>
      </c>
      <c r="D190" s="1">
        <f>'PR-RAS'!E194</f>
        <v>60623.579999999994</v>
      </c>
      <c r="E190" s="1">
        <v>0</v>
      </c>
      <c r="F190" s="1">
        <v>0</v>
      </c>
      <c r="G190" s="2">
        <f t="shared" si="0"/>
        <v>27521.817119999996</v>
      </c>
      <c r="H190" s="2">
        <f t="shared" si="1"/>
        <v>0.50000000000727596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1857.52</v>
      </c>
      <c r="D191" s="1">
        <f>'PR-RAS'!E195</f>
        <v>31746.62</v>
      </c>
      <c r="E191" s="1">
        <v>0</v>
      </c>
      <c r="F191" s="1">
        <v>0</v>
      </c>
      <c r="G191" s="2">
        <f t="shared" si="0"/>
        <v>12416.644399999999</v>
      </c>
      <c r="H191" s="2">
        <f t="shared" si="1"/>
        <v>0.86000000000103682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4051.79</v>
      </c>
      <c r="D192" s="1">
        <f>'PR-RAS'!E196</f>
        <v>4045.76</v>
      </c>
      <c r="E192" s="1">
        <v>0</v>
      </c>
      <c r="F192" s="1">
        <v>0</v>
      </c>
      <c r="G192" s="2">
        <f t="shared" si="0"/>
        <v>2319.3722100000005</v>
      </c>
      <c r="H192" s="2">
        <f t="shared" si="1"/>
        <v>0.4499999999998181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1038.26</v>
      </c>
      <c r="D193" s="1">
        <f>'PR-RAS'!E197</f>
        <v>2356.44</v>
      </c>
      <c r="E193" s="1">
        <v>0</v>
      </c>
      <c r="F193" s="1">
        <v>0</v>
      </c>
      <c r="G193" s="2">
        <f t="shared" si="0"/>
        <v>1104.2188800000001</v>
      </c>
      <c r="H193" s="2">
        <f t="shared" si="1"/>
        <v>0.70000000000004547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399.18</v>
      </c>
      <c r="D194" s="1">
        <f>'PR-RAS'!E198</f>
        <v>199.59</v>
      </c>
      <c r="E194" s="1">
        <v>0</v>
      </c>
      <c r="F194" s="1">
        <v>0</v>
      </c>
      <c r="G194" s="2">
        <f t="shared" si="0"/>
        <v>154.08348000000001</v>
      </c>
      <c r="H194" s="2">
        <f t="shared" si="1"/>
        <v>0.59000000000000341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260.16000000000003</v>
      </c>
      <c r="D195" s="1">
        <f>'PR-RAS'!E199</f>
        <v>1200.52</v>
      </c>
      <c r="E195" s="1">
        <v>0</v>
      </c>
      <c r="F195" s="1">
        <v>0</v>
      </c>
      <c r="G195" s="2">
        <f t="shared" si="0"/>
        <v>516.27279999999996</v>
      </c>
      <c r="H195" s="2">
        <f t="shared" si="1"/>
        <v>0.6400000000000432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16764.009999999998</v>
      </c>
      <c r="D197" s="1">
        <f>'PR-RAS'!E201</f>
        <v>21074.65</v>
      </c>
      <c r="E197" s="1">
        <v>0</v>
      </c>
      <c r="F197" s="1">
        <v>0</v>
      </c>
      <c r="G197" s="2">
        <f t="shared" si="0"/>
        <v>11547.008760000001</v>
      </c>
      <c r="H197" s="2">
        <f t="shared" si="1"/>
        <v>0.3599999999969441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581.88</v>
      </c>
      <c r="D198" s="1">
        <f>'PR-RAS'!E202</f>
        <v>764.27</v>
      </c>
      <c r="E198" s="1">
        <v>0</v>
      </c>
      <c r="F198" s="1">
        <v>0</v>
      </c>
      <c r="G198" s="2">
        <f t="shared" si="0"/>
        <v>415.75274000000002</v>
      </c>
      <c r="H198" s="2">
        <f t="shared" si="1"/>
        <v>0.38999999999998636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581.88</v>
      </c>
      <c r="D212" s="1">
        <f>'PR-RAS'!E216</f>
        <v>764.27</v>
      </c>
      <c r="E212" s="1">
        <v>0</v>
      </c>
      <c r="F212" s="1">
        <v>0</v>
      </c>
      <c r="G212" s="2">
        <f t="shared" si="0"/>
        <v>445.29862000000003</v>
      </c>
      <c r="H212" s="2">
        <f t="shared" si="1"/>
        <v>0.38999999999998636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581.88</v>
      </c>
      <c r="D213" s="1">
        <f>'PR-RAS'!E217</f>
        <v>764.27</v>
      </c>
      <c r="E213" s="1">
        <v>0</v>
      </c>
      <c r="F213" s="1">
        <v>0</v>
      </c>
      <c r="G213" s="2">
        <f t="shared" si="0"/>
        <v>447.40904</v>
      </c>
      <c r="H213" s="2">
        <f t="shared" si="1"/>
        <v>0.38999999999998636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617.9</v>
      </c>
      <c r="D217" s="1">
        <f>'PR-RAS'!E221</f>
        <v>175</v>
      </c>
      <c r="E217" s="1">
        <v>0</v>
      </c>
      <c r="F217" s="1">
        <v>0</v>
      </c>
      <c r="G217" s="2">
        <f t="shared" si="0"/>
        <v>209.06639999999999</v>
      </c>
      <c r="H217" s="2">
        <f t="shared" si="1"/>
        <v>0.10000000000002274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617.9</v>
      </c>
      <c r="D221" s="1">
        <f>'PR-RAS'!E225</f>
        <v>175</v>
      </c>
      <c r="E221" s="1">
        <v>0</v>
      </c>
      <c r="F221" s="1">
        <v>0</v>
      </c>
      <c r="G221" s="2">
        <f t="shared" si="0"/>
        <v>212.93799999999999</v>
      </c>
      <c r="H221" s="2">
        <f t="shared" si="1"/>
        <v>0.10000000000002274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617.9</v>
      </c>
      <c r="D224" s="1">
        <f>'PR-RAS'!E228</f>
        <v>175</v>
      </c>
      <c r="E224" s="1">
        <v>0</v>
      </c>
      <c r="F224" s="1">
        <v>0</v>
      </c>
      <c r="G224" s="2">
        <f t="shared" si="0"/>
        <v>215.8417</v>
      </c>
      <c r="H224" s="2">
        <f t="shared" si="1"/>
        <v>0.10000000000002274</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52025.31</v>
      </c>
      <c r="D226" s="1">
        <f>'PR-RAS'!E230</f>
        <v>56760.47</v>
      </c>
      <c r="E226" s="1">
        <v>0</v>
      </c>
      <c r="F226" s="1">
        <v>0</v>
      </c>
      <c r="G226" s="2">
        <f t="shared" si="0"/>
        <v>37247.90625</v>
      </c>
      <c r="H226" s="2">
        <f t="shared" si="1"/>
        <v>0.77999999999883585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1200</v>
      </c>
      <c r="E233" s="1">
        <v>0</v>
      </c>
      <c r="F233" s="1">
        <v>0</v>
      </c>
      <c r="G233" s="2">
        <f t="shared" si="0"/>
        <v>556.80000000000007</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1200</v>
      </c>
      <c r="E234" s="1">
        <v>0</v>
      </c>
      <c r="F234" s="1">
        <v>0</v>
      </c>
      <c r="G234" s="2">
        <f t="shared" si="0"/>
        <v>559.20000000000005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52025.31</v>
      </c>
      <c r="D242" s="1">
        <f>'PR-RAS'!E246</f>
        <v>55560.47</v>
      </c>
      <c r="E242" s="1">
        <v>0</v>
      </c>
      <c r="F242" s="1">
        <v>0</v>
      </c>
      <c r="G242" s="2">
        <f t="shared" si="0"/>
        <v>39318.246249999997</v>
      </c>
      <c r="H242" s="2">
        <f t="shared" si="1"/>
        <v>0.77999999999883585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52025.31</v>
      </c>
      <c r="D243" s="1">
        <f>'PR-RAS'!E247</f>
        <v>55560.47</v>
      </c>
      <c r="E243" s="1">
        <v>0</v>
      </c>
      <c r="F243" s="1">
        <v>0</v>
      </c>
      <c r="G243" s="2">
        <f t="shared" si="0"/>
        <v>39481.392500000002</v>
      </c>
      <c r="H243" s="2">
        <f t="shared" si="1"/>
        <v>0.77999999999883585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23902.720000000001</v>
      </c>
      <c r="D258" s="1">
        <f>'PR-RAS'!E262</f>
        <v>34840</v>
      </c>
      <c r="E258" s="1">
        <v>0</v>
      </c>
      <c r="F258" s="1">
        <v>0</v>
      </c>
      <c r="G258" s="2">
        <f t="shared" si="0"/>
        <v>24050.759040000001</v>
      </c>
      <c r="H258" s="2">
        <f t="shared" si="1"/>
        <v>0.27999999999883585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23902.720000000001</v>
      </c>
      <c r="D265" s="1">
        <f>'PR-RAS'!E269</f>
        <v>34840</v>
      </c>
      <c r="E265" s="1">
        <v>0</v>
      </c>
      <c r="F265" s="1">
        <v>0</v>
      </c>
      <c r="G265" s="2">
        <f t="shared" si="0"/>
        <v>24705.838080000001</v>
      </c>
      <c r="H265" s="2">
        <f t="shared" si="1"/>
        <v>0.27999999999883585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22202.720000000001</v>
      </c>
      <c r="D266" s="1">
        <f>'PR-RAS'!E270</f>
        <v>34840</v>
      </c>
      <c r="E266" s="1">
        <v>0</v>
      </c>
      <c r="F266" s="1">
        <v>0</v>
      </c>
      <c r="G266" s="2">
        <f t="shared" si="0"/>
        <v>24348.9208</v>
      </c>
      <c r="H266" s="2">
        <f t="shared" si="1"/>
        <v>0.27999999999883585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1700</v>
      </c>
      <c r="D267" s="1">
        <f>'PR-RAS'!E271</f>
        <v>0</v>
      </c>
      <c r="E267" s="1">
        <v>0</v>
      </c>
      <c r="F267" s="1">
        <v>0</v>
      </c>
      <c r="G267" s="2">
        <f t="shared" si="0"/>
        <v>452.20000000000005</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118803.05</v>
      </c>
      <c r="D269" s="1">
        <f>'PR-RAS'!E273</f>
        <v>74233.649999999994</v>
      </c>
      <c r="E269" s="1">
        <v>0</v>
      </c>
      <c r="F269" s="1">
        <v>0</v>
      </c>
      <c r="G269" s="2">
        <f t="shared" si="0"/>
        <v>71628.453800000003</v>
      </c>
      <c r="H269" s="2">
        <f t="shared" si="1"/>
        <v>0.40000000000873115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47592.17</v>
      </c>
      <c r="D270" s="1">
        <f>'PR-RAS'!E274</f>
        <v>59828.39</v>
      </c>
      <c r="E270" s="1">
        <v>0</v>
      </c>
      <c r="F270" s="1">
        <v>0</v>
      </c>
      <c r="G270" s="2">
        <f t="shared" si="0"/>
        <v>44989.967550000008</v>
      </c>
      <c r="H270" s="2">
        <f t="shared" si="1"/>
        <v>0.55999999999767169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47592.17</v>
      </c>
      <c r="D271" s="1">
        <f>'PR-RAS'!E275</f>
        <v>59828.39</v>
      </c>
      <c r="E271" s="1">
        <v>0</v>
      </c>
      <c r="F271" s="1">
        <v>0</v>
      </c>
      <c r="G271" s="2">
        <f t="shared" si="0"/>
        <v>45157.21650000001</v>
      </c>
      <c r="H271" s="2">
        <f t="shared" si="1"/>
        <v>0.55999999999767169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71210.880000000005</v>
      </c>
      <c r="D285" s="1">
        <f>'PR-RAS'!E289</f>
        <v>14405.26</v>
      </c>
      <c r="E285" s="1">
        <v>0</v>
      </c>
      <c r="F285" s="1">
        <v>0</v>
      </c>
      <c r="G285" s="2">
        <f t="shared" si="12"/>
        <v>28406.077600000001</v>
      </c>
      <c r="H285" s="2">
        <f t="shared" si="13"/>
        <v>0.37999999999556167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71210.880000000005</v>
      </c>
      <c r="D286" s="1">
        <f>'PR-RAS'!E290</f>
        <v>14405.26</v>
      </c>
      <c r="E286" s="1">
        <v>0</v>
      </c>
      <c r="F286" s="1">
        <v>0</v>
      </c>
      <c r="G286" s="2">
        <f t="shared" si="12"/>
        <v>28506.098999999998</v>
      </c>
      <c r="H286" s="2">
        <f t="shared" si="13"/>
        <v>0.37999999999556167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467856.36000000004</v>
      </c>
      <c r="D295" s="1">
        <f>'PR-RAS'!E299</f>
        <v>566228.83000000007</v>
      </c>
      <c r="E295" s="1">
        <v>0</v>
      </c>
      <c r="F295" s="1">
        <v>0</v>
      </c>
      <c r="G295" s="2">
        <f t="shared" si="12"/>
        <v>470492.32188000006</v>
      </c>
      <c r="H295" s="2">
        <f t="shared" si="13"/>
        <v>0.52999999996973202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198440.43</v>
      </c>
      <c r="D296" s="1">
        <f>'PR-RAS'!E300</f>
        <v>27546.399999999907</v>
      </c>
      <c r="E296" s="1">
        <v>0</v>
      </c>
      <c r="F296" s="1">
        <v>0</v>
      </c>
      <c r="G296" s="2">
        <f t="shared" si="12"/>
        <v>74792.302849999935</v>
      </c>
      <c r="H296" s="2">
        <f t="shared" si="13"/>
        <v>0.82999999989988282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4436670.68</v>
      </c>
      <c r="D298" s="1">
        <f>'PR-RAS'!E302</f>
        <v>4719662.75</v>
      </c>
      <c r="E298" s="1">
        <v>0</v>
      </c>
      <c r="F298" s="1">
        <v>0</v>
      </c>
      <c r="G298" s="2">
        <f t="shared" si="12"/>
        <v>4121170.8654599995</v>
      </c>
      <c r="H298" s="2">
        <f t="shared" si="13"/>
        <v>0.57000000029802322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37014.699999999997</v>
      </c>
      <c r="D300" s="1">
        <f>'PR-RAS'!E304</f>
        <v>64580.310000000056</v>
      </c>
      <c r="E300" s="1">
        <v>0</v>
      </c>
      <c r="F300" s="1">
        <v>0</v>
      </c>
      <c r="G300" s="2">
        <f t="shared" si="12"/>
        <v>49686.420680000032</v>
      </c>
      <c r="H300" s="2">
        <f t="shared" si="13"/>
        <v>0.61000000005878974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284.14000000000033</v>
      </c>
      <c r="E301" s="1">
        <v>0</v>
      </c>
      <c r="F301" s="1">
        <v>0</v>
      </c>
      <c r="G301" s="2">
        <f t="shared" si="12"/>
        <v>170.48400000000018</v>
      </c>
      <c r="H301" s="2">
        <f t="shared" si="13"/>
        <v>0.14000000000032742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16468.64</v>
      </c>
      <c r="D303" s="1">
        <f>'PR-RAS'!E308</f>
        <v>68.64</v>
      </c>
      <c r="E303" s="1">
        <v>0</v>
      </c>
      <c r="F303" s="1">
        <v>0</v>
      </c>
      <c r="G303" s="2">
        <f t="shared" si="12"/>
        <v>5014.9878399999989</v>
      </c>
      <c r="H303" s="2">
        <f t="shared" si="13"/>
        <v>0.72000000000058151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16468.64</v>
      </c>
      <c r="D316" s="1">
        <f>'PR-RAS'!E321</f>
        <v>68.64</v>
      </c>
      <c r="E316" s="1">
        <v>0</v>
      </c>
      <c r="F316" s="1">
        <v>0</v>
      </c>
      <c r="G316" s="2">
        <f t="shared" si="12"/>
        <v>5230.8647999999994</v>
      </c>
      <c r="H316" s="2">
        <f t="shared" si="13"/>
        <v>0.72000000000058151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16468.64</v>
      </c>
      <c r="D317" s="1">
        <f>'PR-RAS'!E322</f>
        <v>68.64</v>
      </c>
      <c r="E317" s="1">
        <v>0</v>
      </c>
      <c r="F317" s="1">
        <v>0</v>
      </c>
      <c r="G317" s="2">
        <f t="shared" si="12"/>
        <v>5247.4707199999993</v>
      </c>
      <c r="H317" s="2">
        <f t="shared" si="13"/>
        <v>0.72000000000058151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16468.64</v>
      </c>
      <c r="D318" s="1">
        <f>'PR-RAS'!E323</f>
        <v>68.64</v>
      </c>
      <c r="E318" s="1">
        <v>0</v>
      </c>
      <c r="F318" s="1">
        <v>0</v>
      </c>
      <c r="G318" s="2">
        <f t="shared" si="12"/>
        <v>5264.0766399999993</v>
      </c>
      <c r="H318" s="2">
        <f t="shared" si="13"/>
        <v>0.72000000000058151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79326.19</v>
      </c>
      <c r="D355" s="1">
        <f>'PR-RAS'!E360</f>
        <v>306312.90000000002</v>
      </c>
      <c r="E355" s="1">
        <v>0</v>
      </c>
      <c r="F355" s="1">
        <v>0</v>
      </c>
      <c r="G355" s="2">
        <f t="shared" si="12"/>
        <v>244951.00446</v>
      </c>
      <c r="H355" s="2">
        <f t="shared" si="13"/>
        <v>0.28999999997904524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85230.52</v>
      </c>
      <c r="E356" s="1">
        <v>0</v>
      </c>
      <c r="F356" s="1">
        <v>0</v>
      </c>
      <c r="G356" s="2">
        <f t="shared" si="12"/>
        <v>60513.669199999997</v>
      </c>
      <c r="H356" s="2">
        <f t="shared" si="13"/>
        <v>0.47999999999592546</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85230.52</v>
      </c>
      <c r="E361" s="1">
        <v>0</v>
      </c>
      <c r="F361" s="1">
        <v>0</v>
      </c>
      <c r="G361" s="2">
        <f t="shared" si="12"/>
        <v>61365.974399999999</v>
      </c>
      <c r="H361" s="2">
        <f t="shared" si="13"/>
        <v>0.47999999999592546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85230.52</v>
      </c>
      <c r="E365" s="1">
        <v>0</v>
      </c>
      <c r="F365" s="1">
        <v>0</v>
      </c>
      <c r="G365" s="2">
        <f t="shared" si="12"/>
        <v>62047.81856</v>
      </c>
      <c r="H365" s="2">
        <f t="shared" si="13"/>
        <v>0.47999999999592546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76794.31</v>
      </c>
      <c r="D368" s="1">
        <f>'PR-RAS'!E373</f>
        <v>13583.87</v>
      </c>
      <c r="E368" s="1">
        <v>0</v>
      </c>
      <c r="F368" s="1">
        <v>0</v>
      </c>
      <c r="G368" s="2">
        <f t="shared" si="12"/>
        <v>38154.072350000002</v>
      </c>
      <c r="H368" s="2">
        <f t="shared" si="13"/>
        <v>0.43999999999687134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11542</v>
      </c>
      <c r="D369" s="1">
        <f>'PR-RAS'!E374</f>
        <v>0</v>
      </c>
      <c r="E369" s="1">
        <v>0</v>
      </c>
      <c r="F369" s="1">
        <v>0</v>
      </c>
      <c r="G369" s="2">
        <f t="shared" si="12"/>
        <v>4247.4560000000001</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2935</v>
      </c>
      <c r="D372" s="1">
        <f>'PR-RAS'!E377</f>
        <v>0</v>
      </c>
      <c r="E372" s="1">
        <v>0</v>
      </c>
      <c r="F372" s="1">
        <v>0</v>
      </c>
      <c r="G372" s="2">
        <f t="shared" si="12"/>
        <v>1088.885</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8607</v>
      </c>
      <c r="D373" s="1">
        <f>'PR-RAS'!E378</f>
        <v>0</v>
      </c>
      <c r="E373" s="1">
        <v>0</v>
      </c>
      <c r="F373" s="1">
        <v>0</v>
      </c>
      <c r="G373" s="2">
        <f t="shared" si="12"/>
        <v>3201.8040000000001</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12650.81</v>
      </c>
      <c r="D374" s="1">
        <f>'PR-RAS'!E379</f>
        <v>12677.62</v>
      </c>
      <c r="E374" s="1">
        <v>0</v>
      </c>
      <c r="F374" s="1">
        <v>0</v>
      </c>
      <c r="G374" s="2">
        <f t="shared" si="12"/>
        <v>14176.256650000001</v>
      </c>
      <c r="H374" s="2">
        <f t="shared" si="13"/>
        <v>0.56999999999970896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5200</v>
      </c>
      <c r="D375" s="1">
        <f>'PR-RAS'!E380</f>
        <v>5333.18</v>
      </c>
      <c r="E375" s="1">
        <v>0</v>
      </c>
      <c r="F375" s="1">
        <v>0</v>
      </c>
      <c r="G375" s="2">
        <f t="shared" si="12"/>
        <v>5934.0186400000002</v>
      </c>
      <c r="H375" s="2">
        <f t="shared" si="13"/>
        <v>0.18000000000029104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829.4</v>
      </c>
      <c r="D377" s="1">
        <f>'PR-RAS'!E382</f>
        <v>363.13</v>
      </c>
      <c r="E377" s="1">
        <v>0</v>
      </c>
      <c r="F377" s="1">
        <v>0</v>
      </c>
      <c r="G377" s="2">
        <f t="shared" si="12"/>
        <v>584.92815999999993</v>
      </c>
      <c r="H377" s="2">
        <f t="shared" si="13"/>
        <v>0.52999999999997272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6621.41</v>
      </c>
      <c r="D381" s="1">
        <f>'PR-RAS'!E386</f>
        <v>6981.31</v>
      </c>
      <c r="E381" s="1">
        <v>0</v>
      </c>
      <c r="F381" s="1">
        <v>0</v>
      </c>
      <c r="G381" s="2">
        <f t="shared" si="12"/>
        <v>7821.9313999999995</v>
      </c>
      <c r="H381" s="2">
        <f t="shared" si="13"/>
        <v>0.72000000000025466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52601.5</v>
      </c>
      <c r="D396" s="1">
        <f>'PR-RAS'!E401</f>
        <v>906.25</v>
      </c>
      <c r="E396" s="1">
        <v>0</v>
      </c>
      <c r="F396" s="1">
        <v>0</v>
      </c>
      <c r="G396" s="2">
        <f t="shared" si="12"/>
        <v>21493.530000000002</v>
      </c>
      <c r="H396" s="2">
        <f t="shared" si="13"/>
        <v>0.75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906.25</v>
      </c>
      <c r="E398" s="1">
        <v>0</v>
      </c>
      <c r="F398" s="1">
        <v>0</v>
      </c>
      <c r="G398" s="2">
        <f t="shared" si="12"/>
        <v>719.5625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52601.5</v>
      </c>
      <c r="D400" s="1">
        <f>'PR-RAS'!E405</f>
        <v>0</v>
      </c>
      <c r="E400" s="1">
        <v>0</v>
      </c>
      <c r="F400" s="1">
        <v>0</v>
      </c>
      <c r="G400" s="2">
        <f t="shared" si="12"/>
        <v>20987.998500000002</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2531.88</v>
      </c>
      <c r="D407" s="1">
        <f>'PR-RAS'!E412</f>
        <v>207498.51</v>
      </c>
      <c r="E407" s="1">
        <v>0</v>
      </c>
      <c r="F407" s="1">
        <v>0</v>
      </c>
      <c r="G407" s="2">
        <f t="shared" si="12"/>
        <v>169516.73340000003</v>
      </c>
      <c r="H407" s="2">
        <f t="shared" si="13"/>
        <v>0.60999999999057763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2531.88</v>
      </c>
      <c r="D408" s="1">
        <f>'PR-RAS'!E413</f>
        <v>207498.51</v>
      </c>
      <c r="E408" s="1">
        <v>0</v>
      </c>
      <c r="F408" s="1">
        <v>0</v>
      </c>
      <c r="G408" s="2">
        <f t="shared" si="12"/>
        <v>169934.2623</v>
      </c>
      <c r="H408" s="2">
        <f t="shared" si="13"/>
        <v>0.60999999999057763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62857.55</v>
      </c>
      <c r="D413" s="1">
        <f>'PR-RAS'!E418</f>
        <v>306244.26</v>
      </c>
      <c r="E413" s="1">
        <v>0</v>
      </c>
      <c r="F413" s="1">
        <v>0</v>
      </c>
      <c r="G413" s="2">
        <f t="shared" si="12"/>
        <v>278242.58084000001</v>
      </c>
      <c r="H413" s="2">
        <f t="shared" si="13"/>
        <v>0.71000000000640284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3970853.17</v>
      </c>
      <c r="D415" s="1">
        <f>'PR-RAS'!E420</f>
        <v>4391583.7300000004</v>
      </c>
      <c r="E415" s="1">
        <v>0</v>
      </c>
      <c r="F415" s="1">
        <v>0</v>
      </c>
      <c r="G415" s="2">
        <f t="shared" si="12"/>
        <v>5280164.5408199998</v>
      </c>
      <c r="H415" s="2">
        <f t="shared" si="13"/>
        <v>0.43999999947845936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9969</v>
      </c>
      <c r="D416" s="1">
        <f>'PR-RAS'!E421</f>
        <v>9969</v>
      </c>
      <c r="E416" s="1">
        <v>0</v>
      </c>
      <c r="F416" s="1">
        <v>0</v>
      </c>
      <c r="G416" s="2">
        <f t="shared" si="12"/>
        <v>12411.404999999999</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682765.43</v>
      </c>
      <c r="D417" s="1">
        <f>'PR-RAS'!E422</f>
        <v>593843.87</v>
      </c>
      <c r="E417" s="1">
        <v>0</v>
      </c>
      <c r="F417" s="1">
        <v>0</v>
      </c>
      <c r="G417" s="2">
        <f t="shared" si="12"/>
        <v>778108.51871999993</v>
      </c>
      <c r="H417" s="2">
        <f t="shared" si="13"/>
        <v>0.56000000005587935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547182.55000000005</v>
      </c>
      <c r="D418" s="1">
        <f>'PR-RAS'!E423</f>
        <v>872541.7300000001</v>
      </c>
      <c r="E418" s="1">
        <v>0</v>
      </c>
      <c r="F418" s="1">
        <v>0</v>
      </c>
      <c r="G418" s="2">
        <f t="shared" si="12"/>
        <v>955874.92617000011</v>
      </c>
      <c r="H418" s="2">
        <f t="shared" si="13"/>
        <v>0.719999999855645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135582.88</v>
      </c>
      <c r="D419" s="1">
        <f>'PR-RAS'!E424</f>
        <v>0</v>
      </c>
      <c r="E419" s="1">
        <v>0</v>
      </c>
      <c r="F419" s="1">
        <v>0</v>
      </c>
      <c r="G419" s="2">
        <f t="shared" si="12"/>
        <v>56673.643839999997</v>
      </c>
      <c r="H419" s="2">
        <f t="shared" si="13"/>
        <v>0.11999999999534339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278697.8600000001</v>
      </c>
      <c r="E420" s="1">
        <v>0</v>
      </c>
      <c r="F420" s="1">
        <v>0</v>
      </c>
      <c r="G420" s="2">
        <f t="shared" si="12"/>
        <v>233548.80668000007</v>
      </c>
      <c r="H420" s="2">
        <f t="shared" si="13"/>
        <v>0.13999999989755452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465817.50999999978</v>
      </c>
      <c r="D421" s="1">
        <f>'PR-RAS'!E426</f>
        <v>328079.01999999955</v>
      </c>
      <c r="E421" s="1">
        <v>0</v>
      </c>
      <c r="F421" s="1">
        <v>0</v>
      </c>
      <c r="G421" s="2">
        <f t="shared" si="12"/>
        <v>471229.73099999951</v>
      </c>
      <c r="H421" s="2">
        <f t="shared" si="13"/>
        <v>0.50999999977648258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46983.7</v>
      </c>
      <c r="D423" s="1">
        <f>'PR-RAS'!E428</f>
        <v>74549.310000000056</v>
      </c>
      <c r="E423" s="1">
        <v>0</v>
      </c>
      <c r="F423" s="1">
        <v>0</v>
      </c>
      <c r="G423" s="2">
        <f t="shared" si="12"/>
        <v>82746.739040000044</v>
      </c>
      <c r="H423" s="2">
        <f t="shared" si="13"/>
        <v>0.61000000005878974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8128.74</v>
      </c>
      <c r="D529" s="1">
        <f>'PR-RAS'!E535</f>
        <v>0</v>
      </c>
      <c r="E529" s="1">
        <v>0</v>
      </c>
      <c r="F529" s="1">
        <v>0</v>
      </c>
      <c r="G529" s="2">
        <f t="shared" ref="G529:G836" si="14">(B529/1000)*(C529*1+D529*2)</f>
        <v>4291.9747200000002</v>
      </c>
      <c r="H529" s="2">
        <f t="shared" ref="H529:H836" si="15">ABS(C529-ROUND(C529,0))+ABS(D529-ROUND(D529,0))</f>
        <v>0.26000000000021828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8128.74</v>
      </c>
      <c r="D591" s="1">
        <f>'PR-RAS'!E597</f>
        <v>0</v>
      </c>
      <c r="E591" s="1">
        <v>0</v>
      </c>
      <c r="F591" s="1">
        <v>0</v>
      </c>
      <c r="G591" s="2">
        <f t="shared" si="14"/>
        <v>4795.9565999999995</v>
      </c>
      <c r="H591" s="2">
        <f t="shared" si="15"/>
        <v>0.26000000000021828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8128.74</v>
      </c>
      <c r="D615" s="1">
        <f>'PR-RAS'!E621</f>
        <v>0</v>
      </c>
      <c r="E615" s="1">
        <v>0</v>
      </c>
      <c r="F615" s="1">
        <v>0</v>
      </c>
      <c r="G615" s="2">
        <f t="shared" si="14"/>
        <v>4991.0463599999994</v>
      </c>
      <c r="H615" s="2">
        <f t="shared" si="15"/>
        <v>0.26000000000021828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8128.74</v>
      </c>
      <c r="D616" s="1">
        <f>'PR-RAS'!E622</f>
        <v>0</v>
      </c>
      <c r="E616" s="1">
        <v>0</v>
      </c>
      <c r="F616" s="1">
        <v>0</v>
      </c>
      <c r="G616" s="2">
        <f t="shared" si="14"/>
        <v>4999.1750999999995</v>
      </c>
      <c r="H616" s="2">
        <f t="shared" si="15"/>
        <v>0.26000000000021828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8128.74</v>
      </c>
      <c r="D634" s="1">
        <f>'PR-RAS'!E640</f>
        <v>0</v>
      </c>
      <c r="E634" s="1">
        <v>0</v>
      </c>
      <c r="F634" s="1">
        <v>0</v>
      </c>
      <c r="G634" s="2">
        <f t="shared" si="14"/>
        <v>5145.4924199999996</v>
      </c>
      <c r="H634" s="2">
        <f t="shared" si="15"/>
        <v>0.26000000000021828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305254.58</v>
      </c>
      <c r="D635" s="1">
        <f>'PR-RAS'!E641</f>
        <v>297125.84000000003</v>
      </c>
      <c r="E635" s="1">
        <v>0</v>
      </c>
      <c r="F635" s="1">
        <v>0</v>
      </c>
      <c r="G635" s="2">
        <f t="shared" si="14"/>
        <v>570286.96883999999</v>
      </c>
      <c r="H635" s="2">
        <f t="shared" si="15"/>
        <v>0.57999999995809048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682765.43</v>
      </c>
      <c r="D637" s="1">
        <f>'PR-RAS'!E643</f>
        <v>593843.87</v>
      </c>
      <c r="E637" s="1">
        <v>0</v>
      </c>
      <c r="F637" s="1">
        <v>0</v>
      </c>
      <c r="G637" s="2">
        <f t="shared" si="14"/>
        <v>1189608.21612</v>
      </c>
      <c r="H637" s="2">
        <f t="shared" si="15"/>
        <v>0.56000000005587935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555311.29</v>
      </c>
      <c r="D638" s="1">
        <f>'PR-RAS'!E644</f>
        <v>872541.7300000001</v>
      </c>
      <c r="E638" s="1">
        <v>0</v>
      </c>
      <c r="F638" s="1">
        <v>0</v>
      </c>
      <c r="G638" s="2">
        <f t="shared" si="14"/>
        <v>1465351.45575</v>
      </c>
      <c r="H638" s="2">
        <f t="shared" si="15"/>
        <v>0.55999999993946403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127454.14000000001</v>
      </c>
      <c r="D639" s="1">
        <f>'PR-RAS'!E645</f>
        <v>0</v>
      </c>
      <c r="E639" s="1">
        <v>0</v>
      </c>
      <c r="F639" s="1">
        <v>0</v>
      </c>
      <c r="G639" s="2">
        <f t="shared" si="14"/>
        <v>81315.741320000016</v>
      </c>
      <c r="H639" s="2">
        <f t="shared" si="15"/>
        <v>0.14000000001396984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278697.8600000001</v>
      </c>
      <c r="E640" s="1">
        <v>0</v>
      </c>
      <c r="F640" s="1">
        <v>0</v>
      </c>
      <c r="G640" s="2">
        <f t="shared" si="14"/>
        <v>356175.86508000013</v>
      </c>
      <c r="H640" s="2">
        <f t="shared" si="15"/>
        <v>0.13999999989755452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771072.08999999985</v>
      </c>
      <c r="D641" s="1">
        <f>'PR-RAS'!E647</f>
        <v>625204.85999999964</v>
      </c>
      <c r="E641" s="1">
        <v>0</v>
      </c>
      <c r="F641" s="1">
        <v>0</v>
      </c>
      <c r="G641" s="2">
        <f t="shared" si="14"/>
        <v>1293748.3583999996</v>
      </c>
      <c r="H641" s="2">
        <f t="shared" si="15"/>
        <v>0.23000000021420419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898526.22999999986</v>
      </c>
      <c r="D643" s="1">
        <f>'PR-RAS'!E649</f>
        <v>346506.99999999953</v>
      </c>
      <c r="E643" s="1">
        <v>0</v>
      </c>
      <c r="F643" s="1">
        <v>0</v>
      </c>
      <c r="G643" s="2">
        <f t="shared" si="14"/>
        <v>1021768.8276599994</v>
      </c>
      <c r="H643" s="2">
        <f t="shared" si="15"/>
        <v>0.23000000033061951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864660.5</v>
      </c>
      <c r="D646" s="1">
        <f>'PR-RAS'!E653</f>
        <v>660726.63</v>
      </c>
      <c r="E646" s="1">
        <v>0</v>
      </c>
      <c r="F646" s="1">
        <v>0</v>
      </c>
      <c r="G646" s="2">
        <f t="shared" si="14"/>
        <v>1410043.3751999999</v>
      </c>
      <c r="H646" s="2">
        <f t="shared" si="15"/>
        <v>0.86999999999534339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712997.93</v>
      </c>
      <c r="D647" s="1">
        <f>'PR-RAS'!E654</f>
        <v>624330.98</v>
      </c>
      <c r="E647" s="1">
        <v>0</v>
      </c>
      <c r="F647" s="1">
        <v>0</v>
      </c>
      <c r="G647" s="2">
        <f t="shared" si="14"/>
        <v>1267232.2889400001</v>
      </c>
      <c r="H647" s="2">
        <f t="shared" si="15"/>
        <v>8.999999996740371E-2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657107.63</v>
      </c>
      <c r="D648" s="1">
        <f>'PR-RAS'!E655</f>
        <v>918920.72</v>
      </c>
      <c r="E648" s="1">
        <v>0</v>
      </c>
      <c r="F648" s="1">
        <v>0</v>
      </c>
      <c r="G648" s="2">
        <f t="shared" si="14"/>
        <v>1614232.0482899998</v>
      </c>
      <c r="H648" s="2">
        <f t="shared" si="15"/>
        <v>0.65000000002328306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920550.80000000016</v>
      </c>
      <c r="D649" s="1">
        <f>'PR-RAS'!E656</f>
        <v>366136.8899999999</v>
      </c>
      <c r="E649" s="1">
        <v>0</v>
      </c>
      <c r="F649" s="1">
        <v>0</v>
      </c>
      <c r="G649" s="2">
        <f t="shared" si="14"/>
        <v>1071030.3278400002</v>
      </c>
      <c r="H649" s="2">
        <f t="shared" si="15"/>
        <v>0.30999999993946403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v>
      </c>
      <c r="D650" s="1">
        <f>'PR-RAS'!E657</f>
        <v>6</v>
      </c>
      <c r="E650" s="1">
        <v>0</v>
      </c>
      <c r="F650" s="1">
        <v>0</v>
      </c>
      <c r="G650" s="2">
        <f t="shared" si="14"/>
        <v>11.682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6</v>
      </c>
      <c r="E652" s="1">
        <v>0</v>
      </c>
      <c r="F652" s="1">
        <v>0</v>
      </c>
      <c r="G652" s="2">
        <f t="shared" si="14"/>
        <v>11.718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11322.69</v>
      </c>
      <c r="E657" s="1">
        <v>0</v>
      </c>
      <c r="F657" s="1">
        <v>0</v>
      </c>
      <c r="G657" s="2">
        <f t="shared" si="16"/>
        <v>14855.369280000001</v>
      </c>
      <c r="H657" s="2">
        <f t="shared" si="17"/>
        <v>0.30999999999949068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294169.62</v>
      </c>
      <c r="D662" s="1">
        <f>'PR-RAS'!E669</f>
        <v>323048.88</v>
      </c>
      <c r="E662" s="1">
        <v>0</v>
      </c>
      <c r="F662" s="1">
        <v>0</v>
      </c>
      <c r="G662" s="2">
        <f t="shared" si="14"/>
        <v>621516.73817999999</v>
      </c>
      <c r="H662" s="2">
        <f t="shared" si="15"/>
        <v>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45000</v>
      </c>
      <c r="D666" s="1">
        <f>'PR-RAS'!E673</f>
        <v>5587.5</v>
      </c>
      <c r="E666" s="1">
        <v>0</v>
      </c>
      <c r="F666" s="1">
        <v>0</v>
      </c>
      <c r="G666" s="2">
        <f t="shared" si="14"/>
        <v>37356.375</v>
      </c>
      <c r="H666" s="2">
        <f t="shared" si="15"/>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6111.6</v>
      </c>
      <c r="D670" s="1">
        <f>'PR-RAS'!E677</f>
        <v>14118</v>
      </c>
      <c r="E670" s="1">
        <v>0</v>
      </c>
      <c r="F670" s="1">
        <v>0</v>
      </c>
      <c r="G670" s="2">
        <f t="shared" si="14"/>
        <v>22978.544399999999</v>
      </c>
      <c r="H670" s="2">
        <f t="shared" si="15"/>
        <v>0.3999999999996362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11703.38</v>
      </c>
      <c r="E704" s="1">
        <v>0</v>
      </c>
      <c r="F704" s="1">
        <v>0</v>
      </c>
      <c r="G704" s="2">
        <f t="shared" ref="G704:G707" si="20">(B704/1000)*(C704*1+D704*2)</f>
        <v>16454.952279999998</v>
      </c>
      <c r="H704" s="2">
        <f t="shared" ref="H704:H707" si="21">ABS(C704-ROUND(C704,0))+ABS(D704-ROUND(D704,0))</f>
        <v>0.37999999999919964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956.13</v>
      </c>
      <c r="D727" s="1">
        <f>'PR-RAS'!E734</f>
        <v>1096.56</v>
      </c>
      <c r="E727" s="1">
        <v>0</v>
      </c>
      <c r="F727" s="1">
        <v>0</v>
      </c>
      <c r="G727" s="2">
        <f t="shared" si="14"/>
        <v>2286.3555000000001</v>
      </c>
      <c r="H727" s="2">
        <f t="shared" si="15"/>
        <v>0.57000000000005002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4479.12</v>
      </c>
      <c r="D731" s="1">
        <f>'PR-RAS'!E738</f>
        <v>4479.1400000000003</v>
      </c>
      <c r="E731" s="1">
        <v>0</v>
      </c>
      <c r="F731" s="1">
        <v>0</v>
      </c>
      <c r="G731" s="2">
        <f t="shared" si="14"/>
        <v>9809.3020000000015</v>
      </c>
      <c r="H731" s="2">
        <f t="shared" si="15"/>
        <v>0.26000000000021828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1857.52</v>
      </c>
      <c r="D734" s="1">
        <f>'PR-RAS'!E741</f>
        <v>2194.46</v>
      </c>
      <c r="E734" s="1">
        <v>0</v>
      </c>
      <c r="F734" s="1">
        <v>0</v>
      </c>
      <c r="G734" s="2">
        <f t="shared" si="14"/>
        <v>4578.6405199999999</v>
      </c>
      <c r="H734" s="2">
        <f t="shared" si="15"/>
        <v>0.94000000000005457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931.72</v>
      </c>
      <c r="D735" s="1">
        <f>'PR-RAS'!E742</f>
        <v>1170</v>
      </c>
      <c r="E735" s="1">
        <v>0</v>
      </c>
      <c r="F735" s="1">
        <v>0</v>
      </c>
      <c r="G735" s="2">
        <f t="shared" si="14"/>
        <v>2401.4424800000002</v>
      </c>
      <c r="H735" s="2">
        <f t="shared" si="15"/>
        <v>0.27999999999997272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617.9</v>
      </c>
      <c r="D770" s="1">
        <f>'PR-RAS'!E777</f>
        <v>175</v>
      </c>
      <c r="E770" s="1">
        <v>0</v>
      </c>
      <c r="F770" s="1">
        <v>0</v>
      </c>
      <c r="G770" s="2">
        <f t="shared" si="14"/>
        <v>744.31510000000003</v>
      </c>
      <c r="H770" s="2">
        <f t="shared" si="15"/>
        <v>0.10000000000002274</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1200</v>
      </c>
      <c r="E773" s="1">
        <v>0</v>
      </c>
      <c r="F773" s="1">
        <v>0</v>
      </c>
      <c r="G773" s="2">
        <f t="shared" si="14"/>
        <v>1852.8</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4250</v>
      </c>
      <c r="D836" s="1">
        <f>'PR-RAS'!E843</f>
        <v>3860</v>
      </c>
      <c r="E836" s="1">
        <v>0</v>
      </c>
      <c r="F836" s="1">
        <v>0</v>
      </c>
      <c r="G836" s="2">
        <f t="shared" si="14"/>
        <v>9994.9499999999989</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16620</v>
      </c>
      <c r="D839" s="1">
        <f>'PR-RAS'!E846</f>
        <v>28100</v>
      </c>
      <c r="E839" s="1">
        <v>0</v>
      </c>
      <c r="F839" s="1">
        <v>0</v>
      </c>
      <c r="G839" s="2">
        <f t="shared" si="34"/>
        <v>61023.159999999996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1200</v>
      </c>
      <c r="D841" s="1">
        <f>'PR-RAS'!E848</f>
        <v>2360</v>
      </c>
      <c r="E841" s="1">
        <v>0</v>
      </c>
      <c r="F841" s="1">
        <v>0</v>
      </c>
      <c r="G841" s="2">
        <f t="shared" si="34"/>
        <v>4972.8</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132.72</v>
      </c>
      <c r="D843" s="1">
        <f>'PR-RAS'!E850</f>
        <v>520</v>
      </c>
      <c r="E843" s="1">
        <v>0</v>
      </c>
      <c r="F843" s="1">
        <v>0</v>
      </c>
      <c r="G843" s="2">
        <f t="shared" si="34"/>
        <v>987.43024000000003</v>
      </c>
      <c r="H843" s="2">
        <f t="shared" si="35"/>
        <v>0.28000000000000114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1700</v>
      </c>
      <c r="D844" s="1">
        <f>'PR-RAS'!E851</f>
        <v>0</v>
      </c>
      <c r="E844" s="1">
        <v>0</v>
      </c>
      <c r="F844" s="1">
        <v>0</v>
      </c>
      <c r="G844" s="2">
        <f t="shared" si="34"/>
        <v>1433.1</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71210.880000000005</v>
      </c>
      <c r="D850" s="1">
        <f>'PR-RAS'!E857</f>
        <v>14405.26</v>
      </c>
      <c r="E850" s="1">
        <v>0</v>
      </c>
      <c r="F850" s="1">
        <v>0</v>
      </c>
      <c r="G850" s="2">
        <f t="shared" si="34"/>
        <v>84918.168600000005</v>
      </c>
      <c r="H850" s="2">
        <f t="shared" si="35"/>
        <v>0.37999999999556167</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8128.74</v>
      </c>
      <c r="D988" s="1">
        <f>'PR-RAS'!E995</f>
        <v>0</v>
      </c>
      <c r="E988" s="1">
        <v>0</v>
      </c>
      <c r="F988" s="1">
        <v>0</v>
      </c>
      <c r="G988" s="2">
        <f t="shared" si="34"/>
        <v>8023.0663799999993</v>
      </c>
      <c r="H988" s="2">
        <f t="shared" si="35"/>
        <v>0.26000000000021828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50018.55</v>
      </c>
      <c r="D1582" s="6"/>
      <c r="E1582" s="6">
        <v>0</v>
      </c>
      <c r="F1582" s="6">
        <v>0</v>
      </c>
      <c r="G1582" s="7">
        <f t="shared" ref="G1582:G1686" si="70">B1582/1000*C1582</f>
        <v>50.018550000000005</v>
      </c>
      <c r="H1582" s="7">
        <f t="shared" ref="H1582:H1686" si="71">ABS(C1582-ROUND(C1582,0))</f>
        <v>0.44999999999708962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866346.37000000011</v>
      </c>
      <c r="D1583" s="1">
        <v>0</v>
      </c>
      <c r="E1583" s="1">
        <v>0</v>
      </c>
      <c r="F1583" s="1">
        <v>0</v>
      </c>
      <c r="G1583" s="2">
        <f t="shared" si="70"/>
        <v>1732.6927400000002</v>
      </c>
      <c r="H1583" s="2">
        <f t="shared" si="71"/>
        <v>0.37000000011175871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558720.28000000014</v>
      </c>
      <c r="D1585" s="1">
        <v>0</v>
      </c>
      <c r="E1585" s="1">
        <v>0</v>
      </c>
      <c r="F1585" s="1">
        <v>0</v>
      </c>
      <c r="G1585" s="2">
        <f t="shared" si="70"/>
        <v>2234.8811200000005</v>
      </c>
      <c r="H1585" s="2">
        <f t="shared" si="71"/>
        <v>0.280000000144355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75532.45</v>
      </c>
      <c r="D1586" s="1">
        <v>0</v>
      </c>
      <c r="E1586" s="1">
        <v>0</v>
      </c>
      <c r="F1586" s="1">
        <v>0</v>
      </c>
      <c r="G1586" s="2">
        <f t="shared" si="70"/>
        <v>377.66224999999997</v>
      </c>
      <c r="H1586" s="2">
        <f t="shared" si="71"/>
        <v>0.44999999999708962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323936.89</v>
      </c>
      <c r="D1587" s="1">
        <v>0</v>
      </c>
      <c r="E1587" s="1">
        <v>0</v>
      </c>
      <c r="F1587" s="1">
        <v>0</v>
      </c>
      <c r="G1587" s="2">
        <f t="shared" si="70"/>
        <v>1943.6213400000001</v>
      </c>
      <c r="H1587" s="2">
        <f t="shared" si="71"/>
        <v>0.10999999998603016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764.27</v>
      </c>
      <c r="D1588" s="1">
        <v>0</v>
      </c>
      <c r="E1588" s="1">
        <v>0</v>
      </c>
      <c r="F1588" s="1">
        <v>0</v>
      </c>
      <c r="G1588" s="2">
        <f t="shared" si="70"/>
        <v>5.3498900000000003</v>
      </c>
      <c r="H1588" s="2">
        <f t="shared" si="71"/>
        <v>0.26999999999998181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175</v>
      </c>
      <c r="D1589" s="1">
        <v>0</v>
      </c>
      <c r="E1589" s="1">
        <v>0</v>
      </c>
      <c r="F1589" s="1">
        <v>0</v>
      </c>
      <c r="G1589" s="2">
        <f t="shared" si="70"/>
        <v>1.4000000000000001</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56760.47</v>
      </c>
      <c r="D1590" s="1">
        <v>0</v>
      </c>
      <c r="E1590" s="1">
        <v>0</v>
      </c>
      <c r="F1590" s="1">
        <v>0</v>
      </c>
      <c r="G1590" s="2">
        <f>B1590/1000*C1590</f>
        <v>510.84422999999998</v>
      </c>
      <c r="H1590" s="2">
        <f>ABS(C1590-ROUND(C1590,0))</f>
        <v>0.47000000000116415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32380</v>
      </c>
      <c r="D1591" s="1">
        <v>0</v>
      </c>
      <c r="E1591" s="1">
        <v>0</v>
      </c>
      <c r="F1591" s="1">
        <v>0</v>
      </c>
      <c r="G1591" s="2">
        <f t="shared" si="70"/>
        <v>323.8</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66441.17</v>
      </c>
      <c r="D1592" s="1">
        <v>0</v>
      </c>
      <c r="E1592" s="1">
        <v>0</v>
      </c>
      <c r="F1592" s="1">
        <v>0</v>
      </c>
      <c r="G1592" s="2">
        <f t="shared" si="70"/>
        <v>730.85286999999994</v>
      </c>
      <c r="H1592" s="2">
        <f t="shared" si="71"/>
        <v>0.16999999999825377</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2730.03</v>
      </c>
      <c r="D1593" s="1">
        <v>0</v>
      </c>
      <c r="E1593" s="1">
        <v>0</v>
      </c>
      <c r="F1593" s="1">
        <v>0</v>
      </c>
      <c r="G1593" s="2">
        <f t="shared" si="70"/>
        <v>32.760360000000006</v>
      </c>
      <c r="H1593" s="2">
        <f t="shared" si="71"/>
        <v>3.0000000000200089E-2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306312.90000000002</v>
      </c>
      <c r="D1594" s="1">
        <v>0</v>
      </c>
      <c r="E1594" s="1">
        <v>0</v>
      </c>
      <c r="F1594" s="1">
        <v>0</v>
      </c>
      <c r="G1594" s="2">
        <f t="shared" si="70"/>
        <v>3982.0677000000001</v>
      </c>
      <c r="H1594" s="2">
        <f t="shared" si="71"/>
        <v>9.9999999976716936E-2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1313.19</v>
      </c>
      <c r="D1601" s="1">
        <v>0</v>
      </c>
      <c r="E1601" s="1">
        <v>0</v>
      </c>
      <c r="F1601" s="1">
        <v>0</v>
      </c>
      <c r="G1601" s="2">
        <f>B1601/1000*C1601</f>
        <v>26.263800000000003</v>
      </c>
      <c r="H1601" s="2">
        <f>ABS(C1601-ROUND(C1601,0))</f>
        <v>0.19000000000005457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881619.74</v>
      </c>
      <c r="D1602" s="1">
        <v>0</v>
      </c>
      <c r="E1602" s="1">
        <v>0</v>
      </c>
      <c r="F1602" s="1">
        <v>0</v>
      </c>
      <c r="G1602" s="2">
        <f t="shared" si="70"/>
        <v>18514.01454</v>
      </c>
      <c r="H1602" s="2">
        <f t="shared" si="71"/>
        <v>0.26000000000931323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574473.59</v>
      </c>
      <c r="D1604" s="1">
        <v>0</v>
      </c>
      <c r="E1604" s="1">
        <v>0</v>
      </c>
      <c r="F1604" s="1">
        <v>0</v>
      </c>
      <c r="G1604" s="2">
        <f t="shared" si="70"/>
        <v>13212.892569999998</v>
      </c>
      <c r="H1604" s="2">
        <f t="shared" si="71"/>
        <v>0.41000000003259629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75532.45</v>
      </c>
      <c r="D1605" s="1">
        <v>0</v>
      </c>
      <c r="E1605" s="1">
        <v>0</v>
      </c>
      <c r="F1605" s="1">
        <v>0</v>
      </c>
      <c r="G1605" s="2">
        <f t="shared" si="70"/>
        <v>1812.7788</v>
      </c>
      <c r="H1605" s="2">
        <f t="shared" si="71"/>
        <v>0.44999999999708962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342216.11</v>
      </c>
      <c r="D1606" s="1">
        <v>0</v>
      </c>
      <c r="E1606" s="1">
        <v>0</v>
      </c>
      <c r="F1606" s="1">
        <v>0</v>
      </c>
      <c r="G1606" s="2">
        <f t="shared" si="70"/>
        <v>8555.4027499999993</v>
      </c>
      <c r="H1606" s="2">
        <f t="shared" si="71"/>
        <v>0.10999999998603016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757.67</v>
      </c>
      <c r="D1607" s="1">
        <v>0</v>
      </c>
      <c r="E1607" s="1">
        <v>0</v>
      </c>
      <c r="F1607" s="1">
        <v>0</v>
      </c>
      <c r="G1607" s="2">
        <f t="shared" si="70"/>
        <v>19.699419999999996</v>
      </c>
      <c r="H1607" s="2">
        <f t="shared" si="71"/>
        <v>0.33000000000004093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175</v>
      </c>
      <c r="D1608" s="1">
        <v>0</v>
      </c>
      <c r="E1608" s="1">
        <v>0</v>
      </c>
      <c r="F1608" s="1">
        <v>0</v>
      </c>
      <c r="G1608" s="2">
        <f t="shared" si="70"/>
        <v>4.7249999999999996</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50139.97</v>
      </c>
      <c r="D1609" s="1">
        <v>0</v>
      </c>
      <c r="E1609" s="1">
        <v>0</v>
      </c>
      <c r="F1609" s="1">
        <v>0</v>
      </c>
      <c r="G1609" s="2">
        <f>B1609/1000*C1609</f>
        <v>1403.9191600000001</v>
      </c>
      <c r="H1609" s="2">
        <f>ABS(C1609-ROUND(C1609,0))</f>
        <v>2.9999999998835847E-2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32380</v>
      </c>
      <c r="D1610" s="1">
        <v>0</v>
      </c>
      <c r="E1610" s="1">
        <v>0</v>
      </c>
      <c r="F1610" s="1">
        <v>0</v>
      </c>
      <c r="G1610" s="2">
        <f t="shared" si="70"/>
        <v>939.0200000000001</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66441.17</v>
      </c>
      <c r="D1611" s="1">
        <v>0</v>
      </c>
      <c r="E1611" s="1">
        <v>0</v>
      </c>
      <c r="F1611" s="1">
        <v>0</v>
      </c>
      <c r="G1611" s="2">
        <f t="shared" si="70"/>
        <v>1993.2350999999999</v>
      </c>
      <c r="H1611" s="2">
        <f t="shared" si="71"/>
        <v>0.16999999999825377</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6831.22</v>
      </c>
      <c r="D1612" s="1">
        <v>0</v>
      </c>
      <c r="E1612" s="1">
        <v>0</v>
      </c>
      <c r="F1612" s="1">
        <v>0</v>
      </c>
      <c r="G1612" s="2">
        <f t="shared" si="70"/>
        <v>211.76782</v>
      </c>
      <c r="H1612" s="2">
        <f t="shared" si="71"/>
        <v>0.22000000000025466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306312.90000000002</v>
      </c>
      <c r="D1613" s="1">
        <v>0</v>
      </c>
      <c r="E1613" s="1">
        <v>0</v>
      </c>
      <c r="F1613" s="1">
        <v>0</v>
      </c>
      <c r="G1613" s="2">
        <f t="shared" si="70"/>
        <v>9802.0128000000004</v>
      </c>
      <c r="H1613" s="2">
        <f t="shared" si="71"/>
        <v>9.9999999976716936E-2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833.25</v>
      </c>
      <c r="D1620" s="1">
        <v>0</v>
      </c>
      <c r="E1620" s="1">
        <v>0</v>
      </c>
      <c r="F1620" s="1">
        <v>0</v>
      </c>
      <c r="G1620" s="2">
        <f>B1620/1000*C1620</f>
        <v>32.496749999999999</v>
      </c>
      <c r="H1620" s="2">
        <f>ABS(C1620-ROUND(C1620,0))</f>
        <v>0.25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34745.180000000168</v>
      </c>
      <c r="D1621" s="1">
        <v>0</v>
      </c>
      <c r="E1621" s="1">
        <v>0</v>
      </c>
      <c r="F1621" s="1">
        <v>0</v>
      </c>
      <c r="G1621" s="2">
        <f t="shared" si="70"/>
        <v>1389.8072000000068</v>
      </c>
      <c r="H1621" s="2">
        <f t="shared" si="71"/>
        <v>0.18000000016763806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8456.07</v>
      </c>
      <c r="D1622" s="1">
        <v>0</v>
      </c>
      <c r="E1622" s="1">
        <v>0</v>
      </c>
      <c r="F1622" s="1">
        <v>0</v>
      </c>
      <c r="G1622" s="2">
        <f t="shared" si="70"/>
        <v>346.69887</v>
      </c>
      <c r="H1622" s="2">
        <f t="shared" si="71"/>
        <v>6.9999999999708962E-2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7976.13</v>
      </c>
      <c r="D1628" s="1">
        <v>0</v>
      </c>
      <c r="E1628" s="1">
        <v>0</v>
      </c>
      <c r="F1628" s="1">
        <v>0</v>
      </c>
      <c r="G1628" s="2">
        <f t="shared" si="70"/>
        <v>374.87810999999999</v>
      </c>
      <c r="H1628" s="2">
        <f t="shared" si="71"/>
        <v>0.13000000000010914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1355.63</v>
      </c>
      <c r="D1634" s="1">
        <v>0</v>
      </c>
      <c r="E1634" s="1">
        <v>0</v>
      </c>
      <c r="F1634" s="1">
        <v>0</v>
      </c>
      <c r="G1634" s="2">
        <f t="shared" si="70"/>
        <v>71.848390000000009</v>
      </c>
      <c r="H1634" s="2">
        <f t="shared" si="71"/>
        <v>0.36999999999989086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1355.63</v>
      </c>
      <c r="D1635" s="1">
        <v>0</v>
      </c>
      <c r="E1635" s="1">
        <v>0</v>
      </c>
      <c r="F1635" s="1">
        <v>0</v>
      </c>
      <c r="G1635" s="2">
        <f t="shared" si="70"/>
        <v>73.20402</v>
      </c>
      <c r="H1635" s="2">
        <f t="shared" si="71"/>
        <v>0.36999999999989086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6620.5</v>
      </c>
      <c r="D1649" s="1">
        <v>0</v>
      </c>
      <c r="E1649" s="1">
        <v>0</v>
      </c>
      <c r="F1649" s="1">
        <v>0</v>
      </c>
      <c r="G1649" s="2">
        <f t="shared" ref="G1649:G1653" si="72">B1649/1000*C1649</f>
        <v>450.19400000000002</v>
      </c>
      <c r="H1649" s="2">
        <f t="shared" ref="H1649:H1653" si="73">ABS(C1649-ROUND(C1649,0))</f>
        <v>0.5</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6620.5</v>
      </c>
      <c r="D1650" s="1">
        <v>0</v>
      </c>
      <c r="E1650" s="1">
        <v>0</v>
      </c>
      <c r="F1650" s="1">
        <v>0</v>
      </c>
      <c r="G1650" s="2">
        <f t="shared" si="72"/>
        <v>456.81450000000007</v>
      </c>
      <c r="H1650" s="2">
        <f t="shared" si="73"/>
        <v>0.5</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479.94</v>
      </c>
      <c r="D1680" s="1">
        <v>0</v>
      </c>
      <c r="E1680" s="1">
        <v>0</v>
      </c>
      <c r="F1680" s="1">
        <v>0</v>
      </c>
      <c r="G1680" s="2">
        <f>B1680/1000*C1680</f>
        <v>47.514060000000001</v>
      </c>
      <c r="H1680" s="2">
        <f>ABS(C1680-ROUND(C1680,0))</f>
        <v>6.0000000000002274E-2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26289.11</v>
      </c>
      <c r="D1681" s="1">
        <v>0</v>
      </c>
      <c r="E1681" s="1">
        <v>0</v>
      </c>
      <c r="F1681" s="1">
        <v>0</v>
      </c>
      <c r="G1681" s="2">
        <f t="shared" si="70"/>
        <v>2628.9110000000001</v>
      </c>
      <c r="H1681" s="2">
        <f t="shared" si="71"/>
        <v>0.11000000000058208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26289.11</v>
      </c>
      <c r="D1683" s="1">
        <v>0</v>
      </c>
      <c r="E1683" s="1">
        <v>0</v>
      </c>
      <c r="F1683" s="1">
        <v>0</v>
      </c>
      <c r="G1683" s="2">
        <f t="shared" si="70"/>
        <v>2681.4892199999999</v>
      </c>
      <c r="H1683" s="2">
        <f t="shared" si="71"/>
        <v>0.11000000000058208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32504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666296.79</v>
      </c>
      <c r="I16" s="298">
        <f>'PR-RAS'!E6</f>
        <v>593775.23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467856.36000000004</v>
      </c>
      <c r="I17" s="298">
        <f>'PR-RAS'!E152</f>
        <v>566228.83000000007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898526.22999999986</v>
      </c>
      <c r="I18" s="298">
        <f>'PR-RAS'!E649</f>
        <v>346506.99999999953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50018.55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34745.180000000168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8456.07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26289.11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666296.79</v>
      </c>
      <c r="E6" s="59">
        <f>E7+E43+E49+E82+E106+E125+E134+E140</f>
        <v>593775.23</v>
      </c>
      <c r="F6" s="44">
        <f t="shared" ref="F6:F132" si="0">IF(D6&lt;&gt;0,IF(E6/D6&gt;=100,"&gt;&gt;100",E6/D6*100),"-")</f>
        <v>89.115727242209871</v>
      </c>
    </row>
    <row r="7" spans="1:24" ht="12.75" customHeight="1" x14ac:dyDescent="0.2">
      <c r="A7" s="62">
        <v>61</v>
      </c>
      <c r="B7" s="228" t="s">
        <v>65</v>
      </c>
      <c r="C7" s="267" t="s">
        <v>66</v>
      </c>
      <c r="D7" s="59">
        <f>D8+D17+D23+D29+D36+D39</f>
        <v>229185.12</v>
      </c>
      <c r="E7" s="59">
        <f>E8+E17+E23+E29+E36+E39</f>
        <v>135087.38999999998</v>
      </c>
      <c r="F7" s="44">
        <f t="shared" si="0"/>
        <v>58.94247846457047</v>
      </c>
    </row>
    <row r="8" spans="1:24" ht="12.75" customHeight="1" x14ac:dyDescent="0.2">
      <c r="A8" s="62">
        <v>611</v>
      </c>
      <c r="B8" s="228" t="s">
        <v>67</v>
      </c>
      <c r="C8" s="267" t="s">
        <v>68</v>
      </c>
      <c r="D8" s="59">
        <f>SUM(D9:D14)-D15-D16</f>
        <v>114590.61</v>
      </c>
      <c r="E8" s="59">
        <f>SUM(E9:E14)-E15-E16</f>
        <v>121983.01</v>
      </c>
      <c r="F8" s="44">
        <f t="shared" si="0"/>
        <v>106.45113940836862</v>
      </c>
    </row>
    <row r="9" spans="1:24" ht="12.75" customHeight="1" x14ac:dyDescent="0.2">
      <c r="A9" s="62">
        <v>6111</v>
      </c>
      <c r="B9" s="64" t="s">
        <v>69</v>
      </c>
      <c r="C9" s="267" t="s">
        <v>70</v>
      </c>
      <c r="D9" s="193">
        <v>114590.61</v>
      </c>
      <c r="E9" s="193">
        <v>121983.01</v>
      </c>
      <c r="F9" s="44">
        <f t="shared" si="0"/>
        <v>106.45113940836862</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112989.89</v>
      </c>
      <c r="E23" s="59">
        <f t="shared" si="2"/>
        <v>11322.69</v>
      </c>
      <c r="F23" s="44">
        <f t="shared" si="0"/>
        <v>10.020976213004545</v>
      </c>
    </row>
    <row r="24" spans="1:6" ht="12.75" customHeight="1" x14ac:dyDescent="0.2">
      <c r="A24" s="62">
        <v>6131</v>
      </c>
      <c r="B24" s="64" t="s">
        <v>99</v>
      </c>
      <c r="C24" s="267" t="s">
        <v>100</v>
      </c>
      <c r="D24" s="193">
        <v>53.2</v>
      </c>
      <c r="E24" s="193">
        <v>0</v>
      </c>
      <c r="F24" s="44">
        <f t="shared" si="0"/>
        <v>0</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112936.69</v>
      </c>
      <c r="E27" s="193">
        <v>11322.69</v>
      </c>
      <c r="F27" s="44">
        <f t="shared" si="0"/>
        <v>10.025696697857889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1604.62</v>
      </c>
      <c r="E29" s="59">
        <f>SUM(E30:E35)</f>
        <v>1781.69</v>
      </c>
      <c r="F29" s="44">
        <f t="shared" si="0"/>
        <v>111.03501140456933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1604.62</v>
      </c>
      <c r="E31" s="193">
        <v>1781.69</v>
      </c>
      <c r="F31" s="44">
        <f t="shared" si="0"/>
        <v>111.03501140456933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345281.22</v>
      </c>
      <c r="E49" s="59">
        <f>E50+E53+E58+E61+E64+E68+E71+E74+E77</f>
        <v>342754.38</v>
      </c>
      <c r="F49" s="44">
        <f t="shared" si="0"/>
        <v>99.268179138152959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339169.62</v>
      </c>
      <c r="E58" s="59">
        <f t="shared" si="9"/>
        <v>328636.38</v>
      </c>
      <c r="F58" s="44">
        <f t="shared" si="0"/>
        <v>96.894403455120781</v>
      </c>
    </row>
    <row r="59" spans="1:6" ht="24" x14ac:dyDescent="0.2">
      <c r="A59" s="62">
        <v>6331</v>
      </c>
      <c r="B59" s="64" t="s">
        <v>169</v>
      </c>
      <c r="C59" s="267" t="s">
        <v>170</v>
      </c>
      <c r="D59" s="193">
        <v>294169.62</v>
      </c>
      <c r="E59" s="193">
        <v>323048.88</v>
      </c>
      <c r="F59" s="44">
        <f t="shared" si="0"/>
        <v>109.81721361981567</v>
      </c>
    </row>
    <row r="60" spans="1:6" ht="24" x14ac:dyDescent="0.2">
      <c r="A60" s="62">
        <v>6332</v>
      </c>
      <c r="B60" s="64" t="s">
        <v>171</v>
      </c>
      <c r="C60" s="267" t="s">
        <v>172</v>
      </c>
      <c r="D60" s="193">
        <v>45000</v>
      </c>
      <c r="E60" s="193">
        <v>5587.5</v>
      </c>
      <c r="F60" s="44">
        <f t="shared" si="0"/>
        <v>12.416666666666666</v>
      </c>
    </row>
    <row r="61" spans="1:6" ht="12.75" customHeight="1" x14ac:dyDescent="0.2">
      <c r="A61" s="62">
        <v>634</v>
      </c>
      <c r="B61" s="64" t="s">
        <v>173</v>
      </c>
      <c r="C61" s="267" t="s">
        <v>174</v>
      </c>
      <c r="D61" s="59">
        <f t="shared" ref="D61:E61" si="10">SUM(D62:D63)</f>
        <v>6111.6</v>
      </c>
      <c r="E61" s="59">
        <f t="shared" si="10"/>
        <v>14118</v>
      </c>
      <c r="F61" s="44">
        <f t="shared" si="0"/>
        <v>231.00333791478499</v>
      </c>
    </row>
    <row r="62" spans="1:6" ht="12.75" customHeight="1" x14ac:dyDescent="0.2">
      <c r="A62" s="62">
        <v>6341</v>
      </c>
      <c r="B62" s="64" t="s">
        <v>175</v>
      </c>
      <c r="C62" s="267" t="s">
        <v>176</v>
      </c>
      <c r="D62" s="193">
        <v>6111.6</v>
      </c>
      <c r="E62" s="193">
        <v>14118</v>
      </c>
      <c r="F62" s="44">
        <f t="shared" si="0"/>
        <v>231.00333791478499</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24018.639999999999</v>
      </c>
      <c r="E82" s="59">
        <f t="shared" si="15"/>
        <v>22900.870000000003</v>
      </c>
      <c r="F82" s="44">
        <f t="shared" si="0"/>
        <v>95.3462394207166</v>
      </c>
    </row>
    <row r="83" spans="1:6" ht="12.75" customHeight="1" x14ac:dyDescent="0.2">
      <c r="A83" s="62">
        <v>641</v>
      </c>
      <c r="B83" s="63" t="s">
        <v>217</v>
      </c>
      <c r="C83" s="267" t="s">
        <v>218</v>
      </c>
      <c r="D83" s="59">
        <f t="shared" ref="D83:E83" si="16">SUM(D84:D90)</f>
        <v>131.35</v>
      </c>
      <c r="E83" s="59">
        <f t="shared" si="16"/>
        <v>94.49</v>
      </c>
      <c r="F83" s="44">
        <f t="shared" si="0"/>
        <v>71.937571374191094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131.35</v>
      </c>
      <c r="E85" s="193">
        <v>94.49</v>
      </c>
      <c r="F85" s="44">
        <f t="shared" si="0"/>
        <v>71.937571374191094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23887.29</v>
      </c>
      <c r="E91" s="59">
        <f t="shared" si="17"/>
        <v>22806.38</v>
      </c>
      <c r="F91" s="44">
        <f t="shared" si="0"/>
        <v>95.474957602976303</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13163.4</v>
      </c>
      <c r="E93" s="193">
        <v>11773.86</v>
      </c>
      <c r="F93" s="44">
        <f t="shared" si="0"/>
        <v>89.443912666940165</v>
      </c>
    </row>
    <row r="94" spans="1:6" ht="12.75" customHeight="1" x14ac:dyDescent="0.2">
      <c r="A94" s="62">
        <v>6423</v>
      </c>
      <c r="B94" s="63" t="s">
        <v>239</v>
      </c>
      <c r="C94" s="267" t="s">
        <v>240</v>
      </c>
      <c r="D94" s="193">
        <v>10723.89</v>
      </c>
      <c r="E94" s="193">
        <v>10723.89</v>
      </c>
      <c r="F94" s="44">
        <f t="shared" si="0"/>
        <v>100</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308.63</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66387.900000000009</v>
      </c>
      <c r="E106" s="59">
        <f>E107+E112+E120+E124</f>
        <v>91393.39</v>
      </c>
      <c r="F106" s="44">
        <f t="shared" si="0"/>
        <v>137.66573426784097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58990.090000000004</v>
      </c>
      <c r="E112" s="59">
        <f t="shared" si="20"/>
        <v>80234.58</v>
      </c>
      <c r="F112" s="44">
        <f t="shared" si="0"/>
        <v>136.01365924344242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80.31</v>
      </c>
      <c r="E114" s="193">
        <v>0</v>
      </c>
      <c r="F114" s="44">
        <f t="shared" si="0"/>
        <v>0</v>
      </c>
    </row>
    <row r="115" spans="1:6" ht="12.75" customHeight="1" x14ac:dyDescent="0.2">
      <c r="A115" s="62">
        <v>6524</v>
      </c>
      <c r="B115" s="63" t="s">
        <v>281</v>
      </c>
      <c r="C115" s="267" t="s">
        <v>282</v>
      </c>
      <c r="D115" s="193">
        <v>58779.8</v>
      </c>
      <c r="E115" s="193">
        <v>75958.58</v>
      </c>
      <c r="F115" s="44">
        <f t="shared" si="0"/>
        <v>129.22565234995696</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129.97999999999999</v>
      </c>
      <c r="E117" s="193">
        <v>4276</v>
      </c>
      <c r="F117" s="44">
        <f t="shared" si="0"/>
        <v>3289.7368825973231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7397.81</v>
      </c>
      <c r="E120" s="59">
        <f t="shared" si="21"/>
        <v>11158.81</v>
      </c>
      <c r="F120" s="44">
        <f t="shared" si="0"/>
        <v>150.83937002977908</v>
      </c>
    </row>
    <row r="121" spans="1:6" ht="12.75" customHeight="1" x14ac:dyDescent="0.2">
      <c r="A121" s="62">
        <v>6531</v>
      </c>
      <c r="B121" s="63" t="s">
        <v>293</v>
      </c>
      <c r="C121" s="267" t="s">
        <v>294</v>
      </c>
      <c r="D121" s="193">
        <v>159.35</v>
      </c>
      <c r="E121" s="193">
        <v>251.82</v>
      </c>
      <c r="F121" s="44">
        <f t="shared" si="0"/>
        <v>158.02949482271728</v>
      </c>
    </row>
    <row r="122" spans="1:6" ht="12.75" customHeight="1" x14ac:dyDescent="0.2">
      <c r="A122" s="62">
        <v>6532</v>
      </c>
      <c r="B122" s="63" t="s">
        <v>295</v>
      </c>
      <c r="C122" s="267" t="s">
        <v>296</v>
      </c>
      <c r="D122" s="193">
        <v>7238.46</v>
      </c>
      <c r="E122" s="193">
        <v>10906.99</v>
      </c>
      <c r="F122" s="44">
        <f t="shared" si="0"/>
        <v>150.68108409799873</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1423.91</v>
      </c>
      <c r="E125" s="59">
        <f t="shared" si="22"/>
        <v>1639.2</v>
      </c>
      <c r="F125" s="44">
        <f t="shared" si="0"/>
        <v>115.11963537021299</v>
      </c>
    </row>
    <row r="126" spans="1:6" ht="12.75" customHeight="1" x14ac:dyDescent="0.2">
      <c r="A126" s="62">
        <v>661</v>
      </c>
      <c r="B126" s="64" t="s">
        <v>303</v>
      </c>
      <c r="C126" s="267" t="s">
        <v>304</v>
      </c>
      <c r="D126" s="59">
        <f t="shared" ref="D126:E126" si="23">SUM(D127:D128)</f>
        <v>1423.91</v>
      </c>
      <c r="E126" s="59">
        <f t="shared" si="23"/>
        <v>1639.2</v>
      </c>
      <c r="F126" s="44">
        <f t="shared" si="0"/>
        <v>115.11963537021299</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1423.91</v>
      </c>
      <c r="E128" s="193">
        <v>1639.2</v>
      </c>
      <c r="F128" s="44">
        <f t="shared" si="0"/>
        <v>115.11963537021299</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467856.36000000004</v>
      </c>
      <c r="E152" s="59">
        <f>E153+E164+E202+E221+E230+E262+E273</f>
        <v>566228.83000000007</v>
      </c>
      <c r="F152" s="44">
        <f t="shared" si="26"/>
        <v>121.02621197668446</v>
      </c>
    </row>
    <row r="153" spans="1:6" ht="12.75" customHeight="1" x14ac:dyDescent="0.2">
      <c r="A153" s="62">
        <v>31</v>
      </c>
      <c r="B153" s="63" t="s">
        <v>356</v>
      </c>
      <c r="C153" s="267" t="s">
        <v>357</v>
      </c>
      <c r="D153" s="59">
        <f t="shared" ref="D153:E153" si="30">D154+D159+D160</f>
        <v>48238.59</v>
      </c>
      <c r="E153" s="59">
        <f t="shared" si="30"/>
        <v>75532.450000000012</v>
      </c>
      <c r="F153" s="44">
        <f t="shared" si="26"/>
        <v>156.58096557134033</v>
      </c>
    </row>
    <row r="154" spans="1:6" ht="12.75" customHeight="1" x14ac:dyDescent="0.2">
      <c r="A154" s="62">
        <v>311</v>
      </c>
      <c r="B154" s="63" t="s">
        <v>358</v>
      </c>
      <c r="C154" s="267" t="s">
        <v>359</v>
      </c>
      <c r="D154" s="59">
        <f t="shared" ref="D154:E154" si="31">SUM(D155:D158)</f>
        <v>35400.589999999997</v>
      </c>
      <c r="E154" s="59">
        <f t="shared" si="31"/>
        <v>60542.85</v>
      </c>
      <c r="F154" s="44">
        <f t="shared" si="26"/>
        <v>171.02214963083949</v>
      </c>
    </row>
    <row r="155" spans="1:6" ht="12.75" customHeight="1" x14ac:dyDescent="0.2">
      <c r="A155" s="62">
        <v>3111</v>
      </c>
      <c r="B155" s="63" t="s">
        <v>360</v>
      </c>
      <c r="C155" s="267" t="s">
        <v>361</v>
      </c>
      <c r="D155" s="193">
        <v>35400.589999999997</v>
      </c>
      <c r="E155" s="193">
        <v>60542.85</v>
      </c>
      <c r="F155" s="44">
        <f t="shared" si="26"/>
        <v>171.02214963083949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6906.32</v>
      </c>
      <c r="E159" s="193">
        <v>5000</v>
      </c>
      <c r="F159" s="44">
        <f t="shared" si="26"/>
        <v>72.397456242977455</v>
      </c>
    </row>
    <row r="160" spans="1:6" ht="12.75" customHeight="1" x14ac:dyDescent="0.2">
      <c r="A160" s="62">
        <v>313</v>
      </c>
      <c r="B160" s="64" t="s">
        <v>370</v>
      </c>
      <c r="C160" s="267" t="s">
        <v>371</v>
      </c>
      <c r="D160" s="59">
        <f t="shared" ref="D160:E160" si="32">SUM(D161:D163)</f>
        <v>5931.68</v>
      </c>
      <c r="E160" s="59">
        <f t="shared" si="32"/>
        <v>9989.6</v>
      </c>
      <c r="F160" s="44">
        <f t="shared" si="26"/>
        <v>168.41097294527015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5931.68</v>
      </c>
      <c r="E162" s="193">
        <v>9989.6</v>
      </c>
      <c r="F162" s="44">
        <f t="shared" si="26"/>
        <v>168.41097294527015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223686.90999999997</v>
      </c>
      <c r="E164" s="59">
        <f>E165+E170+E178+E188+E189+E194</f>
        <v>323922.99</v>
      </c>
      <c r="F164" s="44">
        <f t="shared" si="26"/>
        <v>144.81088321171768</v>
      </c>
    </row>
    <row r="165" spans="1:6" ht="12.75" customHeight="1" x14ac:dyDescent="0.2">
      <c r="A165" s="62">
        <v>321</v>
      </c>
      <c r="B165" s="63" t="s">
        <v>380</v>
      </c>
      <c r="C165" s="267" t="s">
        <v>381</v>
      </c>
      <c r="D165" s="59">
        <f t="shared" ref="D165:E165" si="33">SUM(D166:D169)</f>
        <v>1460.23</v>
      </c>
      <c r="E165" s="59">
        <f t="shared" si="33"/>
        <v>1607.81</v>
      </c>
      <c r="F165" s="44">
        <f t="shared" si="26"/>
        <v>110.10662703820631</v>
      </c>
    </row>
    <row r="166" spans="1:6" ht="12.75" customHeight="1" x14ac:dyDescent="0.2">
      <c r="A166" s="62">
        <v>3211</v>
      </c>
      <c r="B166" s="63" t="s">
        <v>382</v>
      </c>
      <c r="C166" s="267" t="s">
        <v>383</v>
      </c>
      <c r="D166" s="193">
        <v>186.6</v>
      </c>
      <c r="E166" s="193">
        <v>0</v>
      </c>
      <c r="F166" s="44">
        <f t="shared" si="26"/>
        <v>0</v>
      </c>
    </row>
    <row r="167" spans="1:6" ht="12.75" customHeight="1" x14ac:dyDescent="0.2">
      <c r="A167" s="62">
        <v>3212</v>
      </c>
      <c r="B167" s="63" t="s">
        <v>384</v>
      </c>
      <c r="C167" s="267" t="s">
        <v>385</v>
      </c>
      <c r="D167" s="193">
        <v>956.13</v>
      </c>
      <c r="E167" s="193">
        <v>1096.56</v>
      </c>
      <c r="F167" s="44">
        <f t="shared" si="26"/>
        <v>114.68733331241567</v>
      </c>
    </row>
    <row r="168" spans="1:6" ht="12.75" customHeight="1" x14ac:dyDescent="0.2">
      <c r="A168" s="62">
        <v>3213</v>
      </c>
      <c r="B168" s="63" t="s">
        <v>386</v>
      </c>
      <c r="C168" s="267" t="s">
        <v>387</v>
      </c>
      <c r="D168" s="193">
        <v>317.5</v>
      </c>
      <c r="E168" s="193">
        <v>511.25</v>
      </c>
      <c r="F168" s="44">
        <f t="shared" si="26"/>
        <v>161.02362204724409</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26765.91</v>
      </c>
      <c r="E170" s="59">
        <f t="shared" si="34"/>
        <v>41170.51</v>
      </c>
      <c r="F170" s="44">
        <f t="shared" si="26"/>
        <v>153.81696344342487</v>
      </c>
    </row>
    <row r="171" spans="1:6" ht="12.75" customHeight="1" x14ac:dyDescent="0.2">
      <c r="A171" s="62">
        <v>3221</v>
      </c>
      <c r="B171" s="63" t="s">
        <v>392</v>
      </c>
      <c r="C171" s="267" t="s">
        <v>393</v>
      </c>
      <c r="D171" s="193">
        <v>3196.41</v>
      </c>
      <c r="E171" s="193">
        <v>2547.1799999999998</v>
      </c>
      <c r="F171" s="44">
        <f t="shared" si="26"/>
        <v>79.688775845401565</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9902.2900000000009</v>
      </c>
      <c r="E173" s="193">
        <v>11070.87</v>
      </c>
      <c r="F173" s="44">
        <f t="shared" si="26"/>
        <v>111.80110863244765</v>
      </c>
    </row>
    <row r="174" spans="1:6" ht="12.75" customHeight="1" x14ac:dyDescent="0.2">
      <c r="A174" s="62">
        <v>3224</v>
      </c>
      <c r="B174" s="64" t="s">
        <v>398</v>
      </c>
      <c r="C174" s="267" t="s">
        <v>399</v>
      </c>
      <c r="D174" s="193">
        <v>13577.21</v>
      </c>
      <c r="E174" s="193">
        <v>27552.46</v>
      </c>
      <c r="F174" s="44">
        <f t="shared" si="26"/>
        <v>202.93167742120804</v>
      </c>
    </row>
    <row r="175" spans="1:6" ht="12.75" customHeight="1" x14ac:dyDescent="0.2">
      <c r="A175" s="62">
        <v>3225</v>
      </c>
      <c r="B175" s="64" t="s">
        <v>400</v>
      </c>
      <c r="C175" s="267" t="s">
        <v>401</v>
      </c>
      <c r="D175" s="193">
        <v>90</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171089.85</v>
      </c>
      <c r="E178" s="59">
        <f t="shared" si="35"/>
        <v>220521.09</v>
      </c>
      <c r="F178" s="44">
        <f t="shared" si="26"/>
        <v>128.89197693492628</v>
      </c>
    </row>
    <row r="179" spans="1:6" ht="12.75" customHeight="1" x14ac:dyDescent="0.2">
      <c r="A179" s="62">
        <v>3231</v>
      </c>
      <c r="B179" s="64" t="s">
        <v>408</v>
      </c>
      <c r="C179" s="267" t="s">
        <v>409</v>
      </c>
      <c r="D179" s="193">
        <v>1845.35</v>
      </c>
      <c r="E179" s="193">
        <v>3891.54</v>
      </c>
      <c r="F179" s="44">
        <f t="shared" si="26"/>
        <v>210.88357222207171</v>
      </c>
    </row>
    <row r="180" spans="1:6" ht="12.75" customHeight="1" x14ac:dyDescent="0.2">
      <c r="A180" s="62">
        <v>3232</v>
      </c>
      <c r="B180" s="64" t="s">
        <v>410</v>
      </c>
      <c r="C180" s="267" t="s">
        <v>411</v>
      </c>
      <c r="D180" s="193">
        <v>53829.38</v>
      </c>
      <c r="E180" s="193">
        <v>63153.48</v>
      </c>
      <c r="F180" s="44">
        <f t="shared" si="26"/>
        <v>117.32158163441602</v>
      </c>
    </row>
    <row r="181" spans="1:6" ht="12.75" customHeight="1" x14ac:dyDescent="0.2">
      <c r="A181" s="62">
        <v>3233</v>
      </c>
      <c r="B181" s="64" t="s">
        <v>412</v>
      </c>
      <c r="C181" s="267" t="s">
        <v>413</v>
      </c>
      <c r="D181" s="193">
        <v>4475.1099999999997</v>
      </c>
      <c r="E181" s="193">
        <v>5828.75</v>
      </c>
      <c r="F181" s="44">
        <f t="shared" si="26"/>
        <v>130.24819501643537</v>
      </c>
    </row>
    <row r="182" spans="1:6" ht="12.75" customHeight="1" x14ac:dyDescent="0.2">
      <c r="A182" s="62">
        <v>3234</v>
      </c>
      <c r="B182" s="64" t="s">
        <v>414</v>
      </c>
      <c r="C182" s="267" t="s">
        <v>415</v>
      </c>
      <c r="D182" s="193">
        <v>63327.53</v>
      </c>
      <c r="E182" s="193">
        <v>60586.6</v>
      </c>
      <c r="F182" s="44">
        <f t="shared" si="26"/>
        <v>95.671819191432235</v>
      </c>
    </row>
    <row r="183" spans="1:6" ht="12.75" customHeight="1" x14ac:dyDescent="0.2">
      <c r="A183" s="62">
        <v>3235</v>
      </c>
      <c r="B183" s="63" t="s">
        <v>416</v>
      </c>
      <c r="C183" s="267" t="s">
        <v>417</v>
      </c>
      <c r="D183" s="193">
        <v>116.13</v>
      </c>
      <c r="E183" s="193">
        <v>0</v>
      </c>
      <c r="F183" s="44">
        <f t="shared" si="26"/>
        <v>0</v>
      </c>
    </row>
    <row r="184" spans="1:6" ht="12.75" customHeight="1" x14ac:dyDescent="0.2">
      <c r="A184" s="62">
        <v>3236</v>
      </c>
      <c r="B184" s="63" t="s">
        <v>418</v>
      </c>
      <c r="C184" s="267" t="s">
        <v>419</v>
      </c>
      <c r="D184" s="193">
        <v>3192.64</v>
      </c>
      <c r="E184" s="193">
        <v>0</v>
      </c>
      <c r="F184" s="44">
        <f t="shared" si="26"/>
        <v>0</v>
      </c>
    </row>
    <row r="185" spans="1:6" ht="12.75" customHeight="1" x14ac:dyDescent="0.2">
      <c r="A185" s="62">
        <v>3237</v>
      </c>
      <c r="B185" s="63" t="s">
        <v>420</v>
      </c>
      <c r="C185" s="267" t="s">
        <v>421</v>
      </c>
      <c r="D185" s="193">
        <v>34982.160000000003</v>
      </c>
      <c r="E185" s="193">
        <v>79356.55</v>
      </c>
      <c r="F185" s="44">
        <f t="shared" si="26"/>
        <v>226.84862798637931</v>
      </c>
    </row>
    <row r="186" spans="1:6" ht="12.75" customHeight="1" x14ac:dyDescent="0.2">
      <c r="A186" s="62">
        <v>3238</v>
      </c>
      <c r="B186" s="63" t="s">
        <v>422</v>
      </c>
      <c r="C186" s="267" t="s">
        <v>423</v>
      </c>
      <c r="D186" s="193">
        <v>7624.14</v>
      </c>
      <c r="E186" s="193">
        <v>6062.5</v>
      </c>
      <c r="F186" s="44">
        <f t="shared" si="26"/>
        <v>79.517165214699631</v>
      </c>
    </row>
    <row r="187" spans="1:6" ht="12.75" customHeight="1" x14ac:dyDescent="0.2">
      <c r="A187" s="62">
        <v>3239</v>
      </c>
      <c r="B187" s="63" t="s">
        <v>424</v>
      </c>
      <c r="C187" s="267" t="s">
        <v>425</v>
      </c>
      <c r="D187" s="193">
        <v>1697.41</v>
      </c>
      <c r="E187" s="193">
        <v>1641.67</v>
      </c>
      <c r="F187" s="44">
        <f t="shared" si="26"/>
        <v>96.716173464277929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24370.92</v>
      </c>
      <c r="E194" s="59">
        <f t="shared" si="36"/>
        <v>60623.579999999994</v>
      </c>
      <c r="F194" s="44">
        <f t="shared" si="26"/>
        <v>248.75376062947149</v>
      </c>
    </row>
    <row r="195" spans="1:6" ht="12.75" customHeight="1" x14ac:dyDescent="0.2">
      <c r="A195" s="62">
        <v>3291</v>
      </c>
      <c r="B195" s="182" t="s">
        <v>440</v>
      </c>
      <c r="C195" s="267" t="s">
        <v>441</v>
      </c>
      <c r="D195" s="193">
        <v>1857.52</v>
      </c>
      <c r="E195" s="193">
        <v>31746.62</v>
      </c>
      <c r="F195" s="44">
        <f t="shared" si="26"/>
        <v>1709.0863086265558</v>
      </c>
    </row>
    <row r="196" spans="1:6" ht="12.75" customHeight="1" x14ac:dyDescent="0.2">
      <c r="A196" s="62">
        <v>3292</v>
      </c>
      <c r="B196" s="63" t="s">
        <v>442</v>
      </c>
      <c r="C196" s="267" t="s">
        <v>443</v>
      </c>
      <c r="D196" s="193">
        <v>4051.79</v>
      </c>
      <c r="E196" s="193">
        <v>4045.76</v>
      </c>
      <c r="F196" s="44">
        <f t="shared" si="26"/>
        <v>99.851176887252308</v>
      </c>
    </row>
    <row r="197" spans="1:6" ht="12.75" customHeight="1" x14ac:dyDescent="0.2">
      <c r="A197" s="62">
        <v>3293</v>
      </c>
      <c r="B197" s="63" t="s">
        <v>444</v>
      </c>
      <c r="C197" s="267" t="s">
        <v>445</v>
      </c>
      <c r="D197" s="193">
        <v>1038.26</v>
      </c>
      <c r="E197" s="193">
        <v>2356.44</v>
      </c>
      <c r="F197" s="44">
        <f t="shared" si="26"/>
        <v>226.96049159170153</v>
      </c>
    </row>
    <row r="198" spans="1:6" ht="12.75" customHeight="1" x14ac:dyDescent="0.2">
      <c r="A198" s="62">
        <v>3294</v>
      </c>
      <c r="B198" s="63" t="s">
        <v>446</v>
      </c>
      <c r="C198" s="267" t="s">
        <v>447</v>
      </c>
      <c r="D198" s="193">
        <v>399.18</v>
      </c>
      <c r="E198" s="193">
        <v>199.59</v>
      </c>
      <c r="F198" s="44">
        <f t="shared" si="26"/>
        <v>50</v>
      </c>
    </row>
    <row r="199" spans="1:6" ht="12.75" customHeight="1" x14ac:dyDescent="0.2">
      <c r="A199" s="62">
        <v>3295</v>
      </c>
      <c r="B199" s="63" t="s">
        <v>448</v>
      </c>
      <c r="C199" s="267" t="s">
        <v>449</v>
      </c>
      <c r="D199" s="193">
        <v>260.16000000000003</v>
      </c>
      <c r="E199" s="193">
        <v>1200.52</v>
      </c>
      <c r="F199" s="44">
        <f t="shared" si="26"/>
        <v>461.45448954489535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16764.009999999998</v>
      </c>
      <c r="E201" s="193">
        <v>21074.65</v>
      </c>
      <c r="F201" s="44">
        <f t="shared" si="26"/>
        <v>125.71365681600048</v>
      </c>
    </row>
    <row r="202" spans="1:6" ht="12.75" customHeight="1" x14ac:dyDescent="0.2">
      <c r="A202" s="62">
        <v>34</v>
      </c>
      <c r="B202" s="182" t="s">
        <v>454</v>
      </c>
      <c r="C202" s="267" t="s">
        <v>455</v>
      </c>
      <c r="D202" s="59">
        <f t="shared" ref="D202:E202" si="37">D203+D208+D216</f>
        <v>581.88</v>
      </c>
      <c r="E202" s="59">
        <f t="shared" si="37"/>
        <v>764.27</v>
      </c>
      <c r="F202" s="44">
        <f t="shared" si="26"/>
        <v>131.34495084897227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581.88</v>
      </c>
      <c r="E216" s="59">
        <f t="shared" si="40"/>
        <v>764.27</v>
      </c>
      <c r="F216" s="44">
        <f t="shared" si="26"/>
        <v>131.34495084897227</v>
      </c>
    </row>
    <row r="217" spans="1:6" ht="12.75" customHeight="1" x14ac:dyDescent="0.2">
      <c r="A217" s="62">
        <v>3431</v>
      </c>
      <c r="B217" s="181" t="s">
        <v>484</v>
      </c>
      <c r="C217" s="267" t="s">
        <v>485</v>
      </c>
      <c r="D217" s="193">
        <v>581.88</v>
      </c>
      <c r="E217" s="193">
        <v>764.27</v>
      </c>
      <c r="F217" s="44">
        <f t="shared" si="26"/>
        <v>131.34495084897227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617.9</v>
      </c>
      <c r="E221" s="59">
        <f t="shared" si="41"/>
        <v>175</v>
      </c>
      <c r="F221" s="44">
        <f t="shared" si="26"/>
        <v>28.321734908561258</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617.9</v>
      </c>
      <c r="E225" s="59">
        <f t="shared" si="43"/>
        <v>175</v>
      </c>
      <c r="F225" s="44">
        <f t="shared" si="26"/>
        <v>28.321734908561258</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617.9</v>
      </c>
      <c r="E228" s="193">
        <v>175</v>
      </c>
      <c r="F228" s="44">
        <f t="shared" si="26"/>
        <v>28.321734908561258</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52025.31</v>
      </c>
      <c r="E230" s="59">
        <f>E231+E234+E237+E242+E246+E250+E254+E257</f>
        <v>56760.47</v>
      </c>
      <c r="F230" s="44">
        <f t="shared" ref="F230:F245" si="44">IF(D230&lt;&gt;0,IF(E230/D230&gt;=100,"&gt;&gt;100",E230/D230*100),"-")</f>
        <v>109.10164687149391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1200</v>
      </c>
      <c r="F237" s="44" t="str">
        <f t="shared" si="44"/>
        <v>-</v>
      </c>
    </row>
    <row r="238" spans="1:6" ht="12" x14ac:dyDescent="0.2">
      <c r="A238" s="62">
        <v>3631</v>
      </c>
      <c r="B238" s="64" t="s">
        <v>526</v>
      </c>
      <c r="C238" s="267" t="s">
        <v>527</v>
      </c>
      <c r="D238" s="193">
        <v>0</v>
      </c>
      <c r="E238" s="193">
        <v>1200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52025.31</v>
      </c>
      <c r="E246" s="59">
        <f t="shared" si="48"/>
        <v>55560.47</v>
      </c>
      <c r="F246" s="44">
        <f t="shared" ref="F246:F249" si="49">IF(D246&lt;&gt;0,IF(E246/D246&gt;=100,"&gt;&gt;100",E246/D246*100),"-")</f>
        <v>106.79507724221153</v>
      </c>
    </row>
    <row r="247" spans="1:6" ht="12.75" customHeight="1" x14ac:dyDescent="0.2">
      <c r="A247" s="62" t="s">
        <v>541</v>
      </c>
      <c r="B247" s="63" t="s">
        <v>542</v>
      </c>
      <c r="C247" s="267" t="s">
        <v>541</v>
      </c>
      <c r="D247" s="193">
        <v>52025.31</v>
      </c>
      <c r="E247" s="193">
        <v>55560.47</v>
      </c>
      <c r="F247" s="44">
        <f t="shared" si="49"/>
        <v>106.79507724221153</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23902.720000000001</v>
      </c>
      <c r="E262" s="59">
        <f t="shared" si="55"/>
        <v>34840</v>
      </c>
      <c r="F262" s="44">
        <f t="shared" ref="F262:F268" si="56">IF(D262&lt;&gt;0,IF(E262/D262&gt;=100,"&gt;&gt;100",E262/D262*100),"-")</f>
        <v>145.75747027953304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23902.720000000001</v>
      </c>
      <c r="E269" s="59">
        <f t="shared" si="58"/>
        <v>34840</v>
      </c>
      <c r="F269" s="44">
        <f t="shared" ref="F269:F272" si="59">IF(D269&lt;&gt;0,IF(E269/D269&gt;=100,"&gt;&gt;100",E269/D269*100),"-")</f>
        <v>145.75747027953304</v>
      </c>
    </row>
    <row r="270" spans="1:6" ht="12.75" customHeight="1" x14ac:dyDescent="0.2">
      <c r="A270" s="62">
        <v>3721</v>
      </c>
      <c r="B270" s="64" t="s">
        <v>581</v>
      </c>
      <c r="C270" s="267" t="s">
        <v>582</v>
      </c>
      <c r="D270" s="193">
        <v>22202.720000000001</v>
      </c>
      <c r="E270" s="193">
        <v>34840</v>
      </c>
      <c r="F270" s="44">
        <f t="shared" si="59"/>
        <v>156.9177109831588</v>
      </c>
    </row>
    <row r="271" spans="1:6" ht="12.75" customHeight="1" x14ac:dyDescent="0.2">
      <c r="A271" s="62">
        <v>3722</v>
      </c>
      <c r="B271" s="64" t="s">
        <v>583</v>
      </c>
      <c r="C271" s="267" t="s">
        <v>584</v>
      </c>
      <c r="D271" s="193">
        <v>1700</v>
      </c>
      <c r="E271" s="193">
        <v>0</v>
      </c>
      <c r="F271" s="44">
        <f t="shared" si="59"/>
        <v>0</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118803.05</v>
      </c>
      <c r="E273" s="59">
        <f t="shared" si="60"/>
        <v>74233.649999999994</v>
      </c>
      <c r="F273" s="44">
        <f t="shared" ref="F273:F277" si="61">IF(D273&lt;&gt;0,IF(E273/D273&gt;=100,"&gt;&gt;100",E273/D273*100),"-")</f>
        <v>62.484633180713786</v>
      </c>
    </row>
    <row r="274" spans="1:6" ht="12.75" customHeight="1" x14ac:dyDescent="0.2">
      <c r="A274" s="62">
        <v>381</v>
      </c>
      <c r="B274" s="63" t="s">
        <v>589</v>
      </c>
      <c r="C274" s="267" t="s">
        <v>590</v>
      </c>
      <c r="D274" s="59">
        <f t="shared" ref="D274:E274" si="62">SUM(D275:D277)</f>
        <v>47592.17</v>
      </c>
      <c r="E274" s="59">
        <f t="shared" si="62"/>
        <v>59828.39</v>
      </c>
      <c r="F274" s="44">
        <f t="shared" si="61"/>
        <v>125.71057381918077</v>
      </c>
    </row>
    <row r="275" spans="1:6" ht="12.75" customHeight="1" x14ac:dyDescent="0.2">
      <c r="A275" s="62">
        <v>3811</v>
      </c>
      <c r="B275" s="63" t="s">
        <v>591</v>
      </c>
      <c r="C275" s="267" t="s">
        <v>592</v>
      </c>
      <c r="D275" s="193">
        <v>47592.17</v>
      </c>
      <c r="E275" s="193">
        <v>59828.39</v>
      </c>
      <c r="F275" s="44">
        <f t="shared" si="61"/>
        <v>125.71057381918077</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71210.880000000005</v>
      </c>
      <c r="E289" s="59">
        <f t="shared" si="67"/>
        <v>14405.26</v>
      </c>
      <c r="F289" s="44">
        <f t="shared" si="66"/>
        <v>20.229015566160676</v>
      </c>
    </row>
    <row r="290" spans="1:6" ht="24" x14ac:dyDescent="0.2">
      <c r="A290" s="62">
        <v>3861</v>
      </c>
      <c r="B290" s="63" t="s">
        <v>620</v>
      </c>
      <c r="C290" s="267" t="s">
        <v>621</v>
      </c>
      <c r="D290" s="193">
        <v>71210.880000000005</v>
      </c>
      <c r="E290" s="193">
        <v>14405.26</v>
      </c>
      <c r="F290" s="44">
        <f t="shared" si="66"/>
        <v>20.229015566160676</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467856.36000000004</v>
      </c>
      <c r="E299" s="59">
        <f>E152-E297+E298</f>
        <v>566228.83000000007</v>
      </c>
      <c r="F299" s="44">
        <f t="shared" si="68"/>
        <v>121.02621197668446</v>
      </c>
    </row>
    <row r="300" spans="1:6" ht="12.75" customHeight="1" x14ac:dyDescent="0.2">
      <c r="A300" s="62" t="s">
        <v>630</v>
      </c>
      <c r="B300" s="63" t="s">
        <v>641</v>
      </c>
      <c r="C300" s="267" t="s">
        <v>642</v>
      </c>
      <c r="D300" s="59">
        <f>IF(D6&gt;=D299,D6-D299,0)</f>
        <v>198440.43</v>
      </c>
      <c r="E300" s="59">
        <f>IF(E6&gt;=E299,E6-E299,0)</f>
        <v>27546.399999999907</v>
      </c>
      <c r="F300" s="44">
        <f t="shared" si="68"/>
        <v>13.881445429240355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4436670.68</v>
      </c>
      <c r="E302" s="193">
        <v>4719662.75</v>
      </c>
      <c r="F302" s="44">
        <f t="shared" si="68"/>
        <v>106.37847815200023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37014.699999999997</v>
      </c>
      <c r="E304" s="193">
        <v>64580.310000000056</v>
      </c>
      <c r="F304" s="44">
        <f t="shared" si="68"/>
        <v>174.47206110004961</v>
      </c>
    </row>
    <row r="305" spans="1:6" ht="12" x14ac:dyDescent="0.2">
      <c r="A305" s="62">
        <v>9661</v>
      </c>
      <c r="B305" s="228" t="s">
        <v>651</v>
      </c>
      <c r="C305" s="267" t="s">
        <v>652</v>
      </c>
      <c r="D305" s="193">
        <v>0</v>
      </c>
      <c r="E305" s="193">
        <v>284.14000000000033</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16468.64</v>
      </c>
      <c r="E308" s="59">
        <f t="shared" si="71"/>
        <v>68.64</v>
      </c>
      <c r="F308" s="44">
        <f t="shared" ref="F308:F428" si="72">IF(D308&lt;&gt;0,IF(E308/D308&gt;=100,"&gt;&gt;100",E308/D308*100),"-")</f>
        <v>0.41679215770093947</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16468.64</v>
      </c>
      <c r="E321" s="59">
        <f t="shared" si="76"/>
        <v>68.64</v>
      </c>
      <c r="F321" s="44">
        <f t="shared" si="72"/>
        <v>0.41679215770093947</v>
      </c>
    </row>
    <row r="322" spans="1:6" ht="12.75" customHeight="1" x14ac:dyDescent="0.2">
      <c r="A322" s="62">
        <v>721</v>
      </c>
      <c r="B322" s="63" t="s">
        <v>684</v>
      </c>
      <c r="C322" s="267" t="s">
        <v>685</v>
      </c>
      <c r="D322" s="59">
        <f t="shared" ref="D322:E322" si="77">SUM(D323:D326)</f>
        <v>16468.64</v>
      </c>
      <c r="E322" s="59">
        <f t="shared" si="77"/>
        <v>68.64</v>
      </c>
      <c r="F322" s="44">
        <f t="shared" si="72"/>
        <v>0.41679215770093947</v>
      </c>
    </row>
    <row r="323" spans="1:6" ht="12.75" customHeight="1" x14ac:dyDescent="0.2">
      <c r="A323" s="62">
        <v>7211</v>
      </c>
      <c r="B323" s="63" t="s">
        <v>686</v>
      </c>
      <c r="C323" s="267" t="s">
        <v>687</v>
      </c>
      <c r="D323" s="193">
        <v>16468.64</v>
      </c>
      <c r="E323" s="193">
        <v>68.64</v>
      </c>
      <c r="F323" s="44">
        <f t="shared" si="72"/>
        <v>0.41679215770093947</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79326.19</v>
      </c>
      <c r="E360" s="59">
        <f t="shared" si="86"/>
        <v>306312.90000000002</v>
      </c>
      <c r="F360" s="44">
        <f t="shared" si="72"/>
        <v>386.1434666155024</v>
      </c>
    </row>
    <row r="361" spans="1:6" ht="12.75" customHeight="1" x14ac:dyDescent="0.2">
      <c r="A361" s="62">
        <v>41</v>
      </c>
      <c r="B361" s="63" t="s">
        <v>762</v>
      </c>
      <c r="C361" s="267" t="s">
        <v>763</v>
      </c>
      <c r="D361" s="59">
        <f t="shared" ref="D361:E361" si="87">D362+D366</f>
        <v>0</v>
      </c>
      <c r="E361" s="59">
        <f t="shared" si="87"/>
        <v>85230.52</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85230.52</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85230.52</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76794.31</v>
      </c>
      <c r="E373" s="59">
        <f t="shared" si="90"/>
        <v>13583.87</v>
      </c>
      <c r="F373" s="44">
        <f t="shared" si="72"/>
        <v>17.688641254801301</v>
      </c>
    </row>
    <row r="374" spans="1:6" ht="12.75" customHeight="1" x14ac:dyDescent="0.2">
      <c r="A374" s="62">
        <v>421</v>
      </c>
      <c r="B374" s="63" t="s">
        <v>780</v>
      </c>
      <c r="C374" s="267" t="s">
        <v>781</v>
      </c>
      <c r="D374" s="59">
        <f t="shared" ref="D374:E374" si="91">SUM(D375:D378)</f>
        <v>11542</v>
      </c>
      <c r="E374" s="59">
        <f t="shared" si="91"/>
        <v>0</v>
      </c>
      <c r="F374" s="44">
        <f t="shared" si="72"/>
        <v>0</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2935</v>
      </c>
      <c r="E377" s="193">
        <v>0</v>
      </c>
      <c r="F377" s="44">
        <f t="shared" si="72"/>
        <v>0</v>
      </c>
    </row>
    <row r="378" spans="1:6" ht="12.75" customHeight="1" x14ac:dyDescent="0.2">
      <c r="A378" s="62">
        <v>4214</v>
      </c>
      <c r="B378" s="63" t="s">
        <v>692</v>
      </c>
      <c r="C378" s="267" t="s">
        <v>785</v>
      </c>
      <c r="D378" s="193">
        <v>8607</v>
      </c>
      <c r="E378" s="193">
        <v>0</v>
      </c>
      <c r="F378" s="44">
        <f t="shared" si="72"/>
        <v>0</v>
      </c>
    </row>
    <row r="379" spans="1:6" ht="12.75" customHeight="1" x14ac:dyDescent="0.2">
      <c r="A379" s="62">
        <v>422</v>
      </c>
      <c r="B379" s="63" t="s">
        <v>786</v>
      </c>
      <c r="C379" s="267" t="s">
        <v>787</v>
      </c>
      <c r="D379" s="59">
        <f t="shared" ref="D379:E379" si="92">SUM(D380:D387)</f>
        <v>12650.81</v>
      </c>
      <c r="E379" s="59">
        <f t="shared" si="92"/>
        <v>12677.62</v>
      </c>
      <c r="F379" s="44">
        <f t="shared" si="72"/>
        <v>100.21192318910805</v>
      </c>
    </row>
    <row r="380" spans="1:6" ht="12.75" customHeight="1" x14ac:dyDescent="0.2">
      <c r="A380" s="62">
        <v>4221</v>
      </c>
      <c r="B380" s="63" t="s">
        <v>696</v>
      </c>
      <c r="C380" s="267" t="s">
        <v>788</v>
      </c>
      <c r="D380" s="193">
        <v>5200</v>
      </c>
      <c r="E380" s="193">
        <v>5333.18</v>
      </c>
      <c r="F380" s="44">
        <f t="shared" si="72"/>
        <v>102.56115384615386</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829.4</v>
      </c>
      <c r="E382" s="193">
        <v>363.13</v>
      </c>
      <c r="F382" s="44">
        <f t="shared" si="72"/>
        <v>43.782252230528094</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6621.41</v>
      </c>
      <c r="E386" s="193">
        <v>6981.31</v>
      </c>
      <c r="F386" s="44">
        <f t="shared" si="72"/>
        <v>105.43539820068537</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52601.5</v>
      </c>
      <c r="E401" s="59">
        <f t="shared" si="96"/>
        <v>906.25</v>
      </c>
      <c r="F401" s="44">
        <f t="shared" si="72"/>
        <v>1.7228596142695551</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906.25</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52601.5</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2531.88</v>
      </c>
      <c r="E412" s="59">
        <f t="shared" si="100"/>
        <v>207498.51</v>
      </c>
      <c r="F412" s="44">
        <f t="shared" si="72"/>
        <v>8195.4322479738385</v>
      </c>
    </row>
    <row r="413" spans="1:6" ht="12.75" customHeight="1" x14ac:dyDescent="0.2">
      <c r="A413" s="62">
        <v>451</v>
      </c>
      <c r="B413" s="63" t="s">
        <v>833</v>
      </c>
      <c r="C413" s="267" t="s">
        <v>834</v>
      </c>
      <c r="D413" s="193">
        <v>2531.88</v>
      </c>
      <c r="E413" s="193">
        <v>207498.51</v>
      </c>
      <c r="F413" s="44">
        <f t="shared" si="72"/>
        <v>8195.4322479738385</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62857.55</v>
      </c>
      <c r="E418" s="59">
        <f t="shared" si="102"/>
        <v>306244.26</v>
      </c>
      <c r="F418" s="44">
        <f t="shared" si="72"/>
        <v>487.20362152199692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3970853.17</v>
      </c>
      <c r="E420" s="193">
        <v>4391583.7300000004</v>
      </c>
      <c r="F420" s="44">
        <f t="shared" si="72"/>
        <v>110.5954700913809</v>
      </c>
    </row>
    <row r="421" spans="1:6" ht="12.75" customHeight="1" x14ac:dyDescent="0.2">
      <c r="A421" s="62">
        <v>97</v>
      </c>
      <c r="B421" s="228" t="s">
        <v>849</v>
      </c>
      <c r="C421" s="267" t="s">
        <v>850</v>
      </c>
      <c r="D421" s="193">
        <v>9969</v>
      </c>
      <c r="E421" s="193">
        <v>9969</v>
      </c>
      <c r="F421" s="44">
        <f t="shared" si="72"/>
        <v>100</v>
      </c>
    </row>
    <row r="422" spans="1:6" ht="12.75" customHeight="1" x14ac:dyDescent="0.2">
      <c r="A422" s="62" t="s">
        <v>630</v>
      </c>
      <c r="B422" s="63" t="s">
        <v>851</v>
      </c>
      <c r="C422" s="267" t="s">
        <v>852</v>
      </c>
      <c r="D422" s="59">
        <f>D6+D308</f>
        <v>682765.43</v>
      </c>
      <c r="E422" s="59">
        <f>E6+E308</f>
        <v>593843.87</v>
      </c>
      <c r="F422" s="44">
        <f t="shared" si="72"/>
        <v>86.976265040249615</v>
      </c>
    </row>
    <row r="423" spans="1:6" ht="12.75" customHeight="1" x14ac:dyDescent="0.2">
      <c r="A423" s="62" t="s">
        <v>630</v>
      </c>
      <c r="B423" s="63" t="s">
        <v>853</v>
      </c>
      <c r="C423" s="267" t="s">
        <v>854</v>
      </c>
      <c r="D423" s="59">
        <f t="shared" ref="D423:E423" si="103">D299+D360</f>
        <v>547182.55000000005</v>
      </c>
      <c r="E423" s="59">
        <f t="shared" si="103"/>
        <v>872541.7300000001</v>
      </c>
      <c r="F423" s="44">
        <f t="shared" si="72"/>
        <v>159.46081065633396</v>
      </c>
    </row>
    <row r="424" spans="1:6" ht="12.75" customHeight="1" x14ac:dyDescent="0.2">
      <c r="A424" s="62" t="s">
        <v>630</v>
      </c>
      <c r="B424" s="63" t="s">
        <v>855</v>
      </c>
      <c r="C424" s="267" t="s">
        <v>856</v>
      </c>
      <c r="D424" s="59">
        <f t="shared" ref="D424:E424" si="104">IF(D422&gt;=D423,D422-D423,0)</f>
        <v>135582.88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278697.8600000001</v>
      </c>
      <c r="F425" s="44" t="str">
        <f t="shared" si="72"/>
        <v>-</v>
      </c>
    </row>
    <row r="426" spans="1:6" ht="12.75" customHeight="1" x14ac:dyDescent="0.2">
      <c r="A426" s="271" t="s">
        <v>859</v>
      </c>
      <c r="B426" s="182" t="s">
        <v>860</v>
      </c>
      <c r="C426" s="272" t="s">
        <v>861</v>
      </c>
      <c r="D426" s="59">
        <f t="shared" ref="D426:E426" si="106">IF(D302-D303+D419-D420&gt;=0,D302-D303+D419-D420,0)</f>
        <v>465817.50999999978</v>
      </c>
      <c r="E426" s="59">
        <f t="shared" si="106"/>
        <v>328079.01999999955</v>
      </c>
      <c r="F426" s="44">
        <f t="shared" si="72"/>
        <v>70.430804544036945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46983.7</v>
      </c>
      <c r="E428" s="80">
        <f t="shared" si="108"/>
        <v>74549.310000000056</v>
      </c>
      <c r="F428" s="60">
        <f t="shared" si="72"/>
        <v>158.67058149954144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8128.74</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8128.74</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8128.74</v>
      </c>
      <c r="E621" s="59">
        <f t="shared" si="158"/>
        <v>0</v>
      </c>
      <c r="F621" s="44">
        <f t="shared" si="109"/>
        <v>0</v>
      </c>
    </row>
    <row r="622" spans="1:6" ht="12.75" customHeight="1" x14ac:dyDescent="0.2">
      <c r="A622" s="62">
        <v>5471</v>
      </c>
      <c r="B622" s="63" t="s">
        <v>1242</v>
      </c>
      <c r="C622" s="267" t="s">
        <v>1243</v>
      </c>
      <c r="D622" s="193">
        <v>8128.74</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8128.74</v>
      </c>
      <c r="E640" s="59">
        <f>IF(E535-E430&gt;=0,E535-E430,0)</f>
        <v>0</v>
      </c>
      <c r="F640" s="44">
        <f t="shared" si="109"/>
        <v>0</v>
      </c>
    </row>
    <row r="641" spans="1:6" ht="12.75" customHeight="1" x14ac:dyDescent="0.2">
      <c r="A641" s="62">
        <v>92213</v>
      </c>
      <c r="B641" s="63" t="s">
        <v>1280</v>
      </c>
      <c r="C641" s="267" t="s">
        <v>1281</v>
      </c>
      <c r="D641" s="193">
        <v>305254.58</v>
      </c>
      <c r="E641" s="193">
        <v>297125.84000000003</v>
      </c>
      <c r="F641" s="44">
        <f t="shared" si="109"/>
        <v>97.337062067995845</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682765.43</v>
      </c>
      <c r="E643" s="59">
        <f>E422+E430</f>
        <v>593843.87</v>
      </c>
      <c r="F643" s="44">
        <f t="shared" si="109"/>
        <v>86.976265040249615</v>
      </c>
    </row>
    <row r="644" spans="1:6" ht="12.75" customHeight="1" x14ac:dyDescent="0.2">
      <c r="A644" s="62" t="s">
        <v>630</v>
      </c>
      <c r="B644" s="63" t="s">
        <v>1286</v>
      </c>
      <c r="C644" s="267" t="s">
        <v>1287</v>
      </c>
      <c r="D644" s="59">
        <f>D423+D535</f>
        <v>555311.29</v>
      </c>
      <c r="E644" s="59">
        <f>E423+E535</f>
        <v>872541.7300000001</v>
      </c>
      <c r="F644" s="44">
        <f t="shared" si="109"/>
        <v>157.1265965076993</v>
      </c>
    </row>
    <row r="645" spans="1:6" ht="12.75" customHeight="1" x14ac:dyDescent="0.2">
      <c r="A645" s="62" t="s">
        <v>630</v>
      </c>
      <c r="B645" s="63" t="s">
        <v>1288</v>
      </c>
      <c r="C645" s="267" t="s">
        <v>1289</v>
      </c>
      <c r="D645" s="59">
        <f t="shared" ref="D645:E645" si="163">IF(D643&gt;=D644,D643-D644,0)</f>
        <v>127454.14000000001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278697.8600000001</v>
      </c>
      <c r="F646" s="44" t="str">
        <f t="shared" si="109"/>
        <v>-</v>
      </c>
    </row>
    <row r="647" spans="1:6" ht="24" x14ac:dyDescent="0.2">
      <c r="A647" s="271" t="s">
        <v>1292</v>
      </c>
      <c r="B647" s="63" t="s">
        <v>1293</v>
      </c>
      <c r="C647" s="272" t="s">
        <v>1292</v>
      </c>
      <c r="D647" s="59">
        <f>IF(D426-D427+D641-D642&gt;=0,D426-D427+D641-D642,0)</f>
        <v>771072.08999999985</v>
      </c>
      <c r="E647" s="59">
        <f>IF(E426-E427+E641-E642&gt;=0,E426-E427+E641-E642,0)</f>
        <v>625204.85999999964</v>
      </c>
      <c r="F647" s="44">
        <f t="shared" si="109"/>
        <v>81.08254313808709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898526.22999999986</v>
      </c>
      <c r="E649" s="59">
        <f t="shared" si="165"/>
        <v>346506.99999999953</v>
      </c>
      <c r="F649" s="44">
        <f t="shared" si="109"/>
        <v>38.563927065323355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864660.5</v>
      </c>
      <c r="E653" s="193">
        <v>660726.63</v>
      </c>
      <c r="F653" s="44">
        <f t="shared" ref="F653:F740" si="167">IF(D653&lt;&gt;0,IF(E653/D653&gt;=100,"&gt;&gt;100",E653/D653*100),"-")</f>
        <v>76.414573118582382</v>
      </c>
    </row>
    <row r="654" spans="1:6" ht="12.75" customHeight="1" x14ac:dyDescent="0.2">
      <c r="A654" s="62" t="s">
        <v>1305</v>
      </c>
      <c r="B654" s="63" t="s">
        <v>1306</v>
      </c>
      <c r="C654" s="267" t="s">
        <v>1305</v>
      </c>
      <c r="D654" s="193">
        <v>712997.93</v>
      </c>
      <c r="E654" s="193">
        <v>624330.98</v>
      </c>
      <c r="F654" s="44">
        <f t="shared" si="167"/>
        <v>87.564206532829616</v>
      </c>
    </row>
    <row r="655" spans="1:6" ht="12.75" customHeight="1" x14ac:dyDescent="0.2">
      <c r="A655" s="62" t="s">
        <v>1307</v>
      </c>
      <c r="B655" s="63" t="s">
        <v>1308</v>
      </c>
      <c r="C655" s="267" t="s">
        <v>1307</v>
      </c>
      <c r="D655" s="193">
        <v>657107.63</v>
      </c>
      <c r="E655" s="193">
        <v>918920.72</v>
      </c>
      <c r="F655" s="44">
        <f t="shared" si="167"/>
        <v>139.84325824979388</v>
      </c>
    </row>
    <row r="656" spans="1:6" ht="24" x14ac:dyDescent="0.2">
      <c r="A656" s="62">
        <v>11</v>
      </c>
      <c r="B656" s="63" t="s">
        <v>1309</v>
      </c>
      <c r="C656" s="267" t="s">
        <v>1310</v>
      </c>
      <c r="D656" s="59">
        <f t="shared" ref="D656:E656" si="168">+D653+D654-D655</f>
        <v>920550.80000000016</v>
      </c>
      <c r="E656" s="59">
        <f t="shared" si="168"/>
        <v>366136.8899999999</v>
      </c>
      <c r="F656" s="44">
        <f t="shared" si="167"/>
        <v>39.773675716755648</v>
      </c>
    </row>
    <row r="657" spans="1:6" ht="24" x14ac:dyDescent="0.2">
      <c r="A657" s="62" t="s">
        <v>630</v>
      </c>
      <c r="B657" s="63" t="s">
        <v>1311</v>
      </c>
      <c r="C657" s="267" t="s">
        <v>1312</v>
      </c>
      <c r="D657" s="273">
        <v>6</v>
      </c>
      <c r="E657" s="273">
        <v>6</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6</v>
      </c>
      <c r="E659" s="273">
        <v>6</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11322.69</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294169.62</v>
      </c>
      <c r="E669" s="193">
        <v>323048.88</v>
      </c>
      <c r="F669" s="44">
        <f t="shared" si="167"/>
        <v>109.81721361981567</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45000</v>
      </c>
      <c r="E673" s="193">
        <v>5587.5</v>
      </c>
      <c r="F673" s="44">
        <f t="shared" si="167"/>
        <v>12.416666666666666</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6111.6</v>
      </c>
      <c r="E677" s="191">
        <v>14118</v>
      </c>
      <c r="F677" s="70">
        <f t="shared" si="167"/>
        <v>231.00333791478499</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11703.38</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956.13</v>
      </c>
      <c r="E734" s="191">
        <v>1096.56</v>
      </c>
      <c r="F734" s="70">
        <f t="shared" si="167"/>
        <v>114.68733331241567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4479.12</v>
      </c>
      <c r="E738" s="193">
        <v>4479.1400000000003</v>
      </c>
      <c r="F738" s="44">
        <f t="shared" si="167"/>
        <v>100.00044651627999</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1857.52</v>
      </c>
      <c r="E741" s="191">
        <v>2194.46</v>
      </c>
      <c r="F741" s="70">
        <f t="shared" ref="F741:F1006" si="169">IF(D741&lt;&gt;0,IF(E741/D741&gt;=100,"&gt;&gt;100",E741/D741*100),"-")</f>
        <v>118.13923941599553</v>
      </c>
    </row>
    <row r="742" spans="1:6" ht="12.75" customHeight="1" x14ac:dyDescent="0.2">
      <c r="A742" s="69" t="s">
        <v>1462</v>
      </c>
      <c r="B742" s="64" t="s">
        <v>1463</v>
      </c>
      <c r="C742" s="301" t="s">
        <v>1462</v>
      </c>
      <c r="D742" s="191">
        <v>931.72</v>
      </c>
      <c r="E742" s="191">
        <v>1170</v>
      </c>
      <c r="F742" s="70">
        <f t="shared" si="169"/>
        <v>125.57420684325761</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617.9</v>
      </c>
      <c r="E777" s="191">
        <v>175</v>
      </c>
      <c r="F777" s="70">
        <f t="shared" si="169"/>
        <v>28.321734908561258</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1200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4250</v>
      </c>
      <c r="E843" s="193">
        <v>3860</v>
      </c>
      <c r="F843" s="44">
        <f t="shared" si="169"/>
        <v>90.823529411764696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16620</v>
      </c>
      <c r="E846" s="193">
        <v>28100</v>
      </c>
      <c r="F846" s="44">
        <f t="shared" si="169"/>
        <v>169.07340553549938</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1200</v>
      </c>
      <c r="E848" s="193">
        <v>2360</v>
      </c>
      <c r="F848" s="44">
        <f t="shared" si="169"/>
        <v>196.66666666666666</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132.72</v>
      </c>
      <c r="E850" s="193">
        <v>520</v>
      </c>
      <c r="F850" s="44">
        <f t="shared" si="169"/>
        <v>391.80229053646775</v>
      </c>
    </row>
    <row r="851" spans="1:6" ht="12.75" customHeight="1" x14ac:dyDescent="0.2">
      <c r="A851" s="62">
        <v>37221</v>
      </c>
      <c r="B851" s="63" t="s">
        <v>1679</v>
      </c>
      <c r="C851" s="267" t="s">
        <v>1680</v>
      </c>
      <c r="D851" s="193">
        <v>1700</v>
      </c>
      <c r="E851" s="193">
        <v>0</v>
      </c>
      <c r="F851" s="44">
        <f t="shared" si="169"/>
        <v>0</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71210.880000000005</v>
      </c>
      <c r="E857" s="193">
        <v>14405.26</v>
      </c>
      <c r="F857" s="44">
        <f t="shared" si="169"/>
        <v>20.229015566160676</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8128.74</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50018.55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866346.37000000011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558720.28000000014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75532.45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323936.89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764.27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175</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56760.47</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32380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66441.17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2730.03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306312.90000000002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1313.19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881619.74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574473.59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75532.45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342216.11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757.67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175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50139.97</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32380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66441.17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6831.22</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306312.90000000002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833.25</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34745.180000000168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8456.07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7976.13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1355.63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1355.63</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6620.5</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6620.5</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479.94</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26289.11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26289.11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32504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2025-07-09T09:17:45Z</dcterms:modified>
</cp:coreProperties>
</file>